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2000" windowHeight="24000" firstSheet="0" activeTab="0"/>
  </bookViews>
  <sheets>
    <sheet sheetId="1" name="記入用" state="visible" r:id="rId4"/>
    <sheet sheetId="2" name="記入例" state="visible" r:id="rId5"/>
    <sheet sheetId="3" name="説明" state="visible" r:id="rId6"/>
  </sheets>
  <calcPr calcId="171027"/>
</workbook>
</file>

<file path=xl/sharedStrings.xml><?xml version="1.0" encoding="utf-8"?>
<sst xmlns="http://schemas.openxmlformats.org/spreadsheetml/2006/main" count="116" uniqueCount="73">
  <si>
    <t>ネットワーク工程表の計算表（最早・最遅・余裕日数）</t>
  </si>
  <si>
    <t>工事名</t>
  </si>
  <si>
    <t>作成者</t>
  </si>
  <si>
    <t>着工日</t>
  </si>
  <si>
    <t>日数は作業する日の数（稼働日）で数えます</t>
  </si>
  <si>
    <t>全体の日数（最短）</t>
  </si>
  <si>
    <t>★の作業をつなぐとクリティカルパス</t>
  </si>
  <si>
    <t>作業ごとに記号・日数・先行作業（その作業の前に終わっていないといけない作業の記号）を入れると、最早開始・最早終了・最遅開始・最遅終了・余裕日数（トータルフロート）が自動で出ます。余裕日数が0の作業に★が付きます。先行作業は必ず上の行に書いてください（上から順に計算します）。先行作業が3つ以上あるときは、作業を分けて2つまでにします。</t>
  </si>
  <si>
    <t>No.</t>
  </si>
  <si>
    <t>記号</t>
  </si>
  <si>
    <t>作業名</t>
  </si>
  <si>
    <t>業者</t>
  </si>
  <si>
    <t>日数</t>
  </si>
  <si>
    <t>先行作業1</t>
  </si>
  <si>
    <t>先行作業2</t>
  </si>
  <si>
    <t>最早開始</t>
  </si>
  <si>
    <t>最早終了</t>
  </si>
  <si>
    <t>最遅開始</t>
  </si>
  <si>
    <t>最遅終了</t>
  </si>
  <si>
    <t>余裕日数</t>
  </si>
  <si>
    <t>クリティカル</t>
  </si>
  <si>
    <t>開始の目安（暦日）</t>
  </si>
  <si>
    <t>確認</t>
  </si>
  <si>
    <t>最早開始は「着工から何日たてば始められるか」（着工日が0日目）、最遅開始は「全体を遅らせないためには何日目までに始めればよいか」です。開始の目安は着工日に最早開始の日数を足した暦日で、土日・祝日は数えていません（休みを除いた日付はガントチャート工程表で出します）。</t>
  </si>
  <si>
    <t>〇〇ビル3階 事務所内装改修工事</t>
  </si>
  <si>
    <t>株式会社サンプル建設 鈴木 一郎</t>
  </si>
  <si>
    <t>A</t>
  </si>
  <si>
    <t>準備・墨出し</t>
  </si>
  <si>
    <t>自社</t>
  </si>
  <si>
    <t>B</t>
  </si>
  <si>
    <t>軽量鉄骨壁下地</t>
  </si>
  <si>
    <t>サンプル内装</t>
  </si>
  <si>
    <t>C</t>
  </si>
  <si>
    <t>天井内の設備配管</t>
  </si>
  <si>
    <t>サンプル設備</t>
  </si>
  <si>
    <t>D</t>
  </si>
  <si>
    <t>壁内の電気配線</t>
  </si>
  <si>
    <t>サンプル電設</t>
  </si>
  <si>
    <t>E</t>
  </si>
  <si>
    <t>天井下地</t>
  </si>
  <si>
    <t>F</t>
  </si>
  <si>
    <t>壁 石膏ボード張り</t>
  </si>
  <si>
    <t>G</t>
  </si>
  <si>
    <t>天井ボード張り</t>
  </si>
  <si>
    <t>H</t>
  </si>
  <si>
    <t>クロス貼り</t>
  </si>
  <si>
    <t>I</t>
  </si>
  <si>
    <t>タイルカーペット</t>
  </si>
  <si>
    <t>サンプル床</t>
  </si>
  <si>
    <t>J</t>
  </si>
  <si>
    <t>器具付け・建具調整</t>
  </si>
  <si>
    <t>K</t>
  </si>
  <si>
    <t>清掃・社内検査</t>
  </si>
  <si>
    <t>配布元</t>
  </si>
  <si>
    <t>工程フクロウ（FUKULO／合同会社商陣） https://koutei.fukulo.com/templates/</t>
  </si>
  <si>
    <t>シート構成</t>
  </si>
  <si>
    <t>「記入用」（空欄）・「記入例」（書き方の見本）・「説明」の3枚です。</t>
  </si>
  <si>
    <t>使い方</t>
  </si>
  <si>
    <t>「記入用」を複製して着工日を入れ、作業を1行に1つずつ、記号（A・B・C…）・作業名・業者・日数・先行作業を入れます。先に終わる作業ほど上の行に書きます。最早・最遅・余裕日数・クリティカル（★）・開始の目安は自動で出ます。</t>
  </si>
  <si>
    <t>判定の付け方</t>
  </si>
  <si>
    <t>余裕日数（トータルフロート）が0の作業に★が付きます。★の作業が1日遅れると、全体の日数も1日延びます。余裕日数が1以上の作業は、その日数の分までなら遅れても全体は延びません（ただし、後の作業の余裕を使うことになります）。</t>
  </si>
  <si>
    <t>自社に合わせて直すなら</t>
  </si>
  <si>
    <t>作業は15個まで書けます。行を足すときは、表の最後の行の下にある空行（最後の作業の最遅を計算するための行）を残したまま、その上に挿入してください。</t>
  </si>
  <si>
    <t>気をつけること</t>
  </si>
  <si>
    <t>日数は作業する日の数（稼働日）で入れます。開始の目安は着工日に日数を足した暦日で、休みは除いていません。数式のセルは上書きしないでください。</t>
  </si>
  <si>
    <t>この様式について</t>
  </si>
  <si>
    <t>計算のしかた：前から順に、最早開始＝先行作業の最早終了のうち大きいほう、最早終了＝最早開始＋日数。後ろから順に、最遅終了＝後に続く作業の最遅開始のうち小さいほう（後に続く作業が無ければ全体の日数）、最遅開始＝最遅終了−日数。</t>
  </si>
  <si>
    <t>ご利用にあたっての注意</t>
  </si>
  <si>
    <t>無料でお使いいただけます。社内での利用・改変・印刷は自由です。この様式そのものの再配布・販売はご遠慮ください。記入例の会社名・人名・工事名・日付・単価はすべて架空です。記載内容の正確さは利用者の責任でお確かめください。</t>
  </si>
  <si>
    <t>更新日</t>
  </si>
  <si>
    <t>2026年10月18日</t>
  </si>
  <si>
    <t>工程フクロウについて</t>
  </si>
  <si>
    <t>工程表・週間工程・出面表（人工の集計）・作業日報を、すぐ使える無料Excelと作り方の解説でまとめた専門サイトです。 https://koutei.fukulo.com/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</si>
</sst>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/mm/dd"/>
  </numFmts>
  <fonts count="6" x14ac:knownFonts="1">
    <font>
      <color theme="1"/>
      <family val="2"/>
      <scheme val="minor"/>
      <sz val="11"/>
      <name val="Calibri"/>
    </font>
    <font>
      <b/>
      <sz val="16"/>
    </font>
    <font>
      <b/>
      <sz val="10"/>
    </font>
    <font>
      <sz val="10"/>
    </font>
    <font>
      <color rgb="FF4B5563"/>
      <sz val="9"/>
    </font>
    <font>
      <b/>
      <color rgb="FFFFFFFF"/>
      <sz val="10"/>
    </font>
  </fonts>
  <fills count="5">
    <fill>
      <patternFill patternType="none"/>
    </fill>
    <fill>
      <patternFill patternType="gray125"/>
    </fill>
    <fill>
      <patternFill patternType="solid">
        <fgColor rgb="FFEAF0FA"/>
      </patternFill>
    </fill>
    <fill>
      <patternFill patternType="solid">
        <fgColor rgb="FFFFFDF2"/>
      </patternFill>
    </fill>
    <fill>
      <patternFill patternType="solid">
        <fgColor rgb="FF1D4E9E"/>
      </patternFill>
    </fill>
  </fills>
  <borders count="2">
    <border>
      <left/>
      <right/>
      <top/>
      <bottom/>
      <diagonal/>
    </border>
    <border>
      <left style="thin">
        <color rgb="FFB8C4D6"/>
      </left>
      <right style="thin">
        <color rgb="FFB8C4D6"/>
      </right>
      <top style="thin">
        <color rgb="FFB8C4D6"/>
      </top>
      <bottom style="thin">
        <color rgb="FFB8C4D6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164" fontId="3" fillId="3" borderId="1" xfId="0" applyNumberFormat="1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3"/>
  <sheetViews>
    <sheetView workbookViewId="0" showGridLines="0"/>
  </sheetViews>
  <sheetFormatPr defaultRowHeight="15" outlineLevelRow="0" outlineLevelCol="0" x14ac:dyDescent="55"/>
  <cols>
    <col min="1" max="1" width="5" customWidth="1"/>
    <col min="2" max="2" width="6" customWidth="1"/>
    <col min="3" max="3" width="20" customWidth="1"/>
    <col min="4" max="4" width="13" customWidth="1"/>
    <col min="5" max="5" width="6" customWidth="1"/>
    <col min="6" max="12" width="8" customWidth="1"/>
    <col min="14" max="14" width="10" customWidth="1"/>
    <col min="15" max="15" width="16" customWidth="1"/>
  </cols>
  <sheetData>
    <row r="1" ht="28" customHeight="1" spans="1:1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20" customHeight="1" spans="1:15" x14ac:dyDescent="0.25">
      <c r="A2" s="2" t="s">
        <v>1</v>
      </c>
      <c r="B2" s="3"/>
      <c r="C2" s="3"/>
      <c r="D2" s="3"/>
      <c r="E2" s="3"/>
      <c r="F2" s="3"/>
      <c r="G2" s="3"/>
      <c r="H2" s="3"/>
      <c r="I2" s="2" t="s">
        <v>2</v>
      </c>
      <c r="J2" s="3"/>
      <c r="K2" s="3"/>
      <c r="L2" s="3"/>
      <c r="M2" s="3"/>
      <c r="N2" s="3"/>
      <c r="O2" s="3"/>
    </row>
    <row r="3" ht="20" customHeight="1" spans="1:15" x14ac:dyDescent="0.25">
      <c r="A3" s="2" t="s">
        <v>3</v>
      </c>
      <c r="B3" s="3"/>
      <c r="C3" s="3"/>
      <c r="D3" s="4" t="s">
        <v>4</v>
      </c>
      <c r="E3" s="4"/>
      <c r="F3" s="4"/>
      <c r="G3" s="4"/>
      <c r="H3" s="2" t="s">
        <v>5</v>
      </c>
      <c r="I3" s="2"/>
      <c r="J3" s="2"/>
      <c r="K3" s="5">
        <f>IF(COUNT(I7:I21)=0,"",MAX(I7:I21))</f>
      </c>
      <c r="L3" s="4" t="s">
        <v>6</v>
      </c>
      <c r="M3" s="4"/>
      <c r="N3" s="4"/>
      <c r="O3" s="4"/>
    </row>
    <row r="4" ht="20" customHeight="1" spans="1:15" x14ac:dyDescent="0.25">
      <c r="A4" s="4" t="s">
        <v>7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5" ht="20" customHeight="1" x14ac:dyDescent="0.25"/>
    <row r="6" ht="20" customHeight="1" spans="1:15" x14ac:dyDescent="0.25">
      <c r="A6" s="6" t="s">
        <v>8</v>
      </c>
      <c r="B6" s="6" t="s">
        <v>9</v>
      </c>
      <c r="C6" s="6" t="s">
        <v>10</v>
      </c>
      <c r="D6" s="6" t="s">
        <v>11</v>
      </c>
      <c r="E6" s="6" t="s">
        <v>12</v>
      </c>
      <c r="F6" s="6" t="s">
        <v>13</v>
      </c>
      <c r="G6" s="6" t="s">
        <v>14</v>
      </c>
      <c r="H6" s="6" t="s">
        <v>15</v>
      </c>
      <c r="I6" s="6" t="s">
        <v>16</v>
      </c>
      <c r="J6" s="6" t="s">
        <v>17</v>
      </c>
      <c r="K6" s="6" t="s">
        <v>18</v>
      </c>
      <c r="L6" s="6" t="s">
        <v>19</v>
      </c>
      <c r="M6" s="6" t="s">
        <v>20</v>
      </c>
      <c r="N6" s="6" t="s">
        <v>21</v>
      </c>
      <c r="O6" s="6" t="s">
        <v>22</v>
      </c>
    </row>
    <row r="7" ht="20" customHeight="1" spans="1:15" x14ac:dyDescent="0.25">
      <c r="A7" s="5">
        <v>1</v>
      </c>
      <c r="B7" s="3"/>
      <c r="C7" s="3"/>
      <c r="D7" s="3"/>
      <c r="E7" s="5"/>
      <c r="F7" s="3"/>
      <c r="G7" s="3"/>
      <c r="H7" s="5">
        <f>IF(OR($B7="",$E7=""),"",MAX(IF($F7="",0,IFERROR(INDEX($I$6:I6,MATCH($F7,$B$6:B6,0)),0)),IF($G7="",0,IFERROR(INDEX($I$6:I6,MATCH($G7,$B$6:B6,0)),0))))</f>
      </c>
      <c r="I7" s="5">
        <f>IF(H7="","",H7+$E7)</f>
      </c>
      <c r="J7" s="5">
        <f>IF(K7="","",K7-$E7)</f>
      </c>
      <c r="K7" s="5">
        <f>IF(H7="","",IFERROR(AGGREGATE(15,6,$J8:$J$22/((($F8:$F$22=$B7)+($G8:$G$22=$B7))&gt;0),1),$K$3))</f>
      </c>
      <c r="L7" s="5">
        <f>IF(H7="","",J7-H7)</f>
      </c>
      <c r="M7" s="5">
        <f>IF(L7="","",IF(L7=0,"★",""))</f>
      </c>
      <c r="N7" s="5">
        <f>IF(OR(H7="",$B$3=""),"",TEXT($B$3+H7,"m/d"))</f>
      </c>
      <c r="O7" s="7">
        <f>IF(OR(AND($F7&lt;&gt;"",ISNA(MATCH($F7,$B$6:B6,0))),AND($G7&lt;&gt;"",ISNA(MATCH($G7,$B$6:B6,0)))),"先行作業を上の行へ","")</f>
      </c>
    </row>
    <row r="8" ht="20" customHeight="1" spans="1:15" x14ac:dyDescent="0.25">
      <c r="A8" s="5">
        <v>2</v>
      </c>
      <c r="B8" s="3"/>
      <c r="C8" s="3"/>
      <c r="D8" s="3"/>
      <c r="E8" s="5"/>
      <c r="F8" s="3"/>
      <c r="G8" s="3"/>
      <c r="H8" s="5">
        <f>IF(OR($B8="",$E8=""),"",MAX(IF($F8="",0,IFERROR(INDEX($I$6:I7,MATCH($F8,$B$6:B7,0)),0)),IF($G8="",0,IFERROR(INDEX($I$6:I7,MATCH($G8,$B$6:B7,0)),0))))</f>
      </c>
      <c r="I8" s="5">
        <f>IF(H8="","",H8+$E8)</f>
      </c>
      <c r="J8" s="5">
        <f>IF(K8="","",K8-$E8)</f>
      </c>
      <c r="K8" s="5">
        <f>IF(H8="","",IFERROR(AGGREGATE(15,6,$J9:$J$22/((($F9:$F$22=$B8)+($G9:$G$22=$B8))&gt;0),1),$K$3))</f>
      </c>
      <c r="L8" s="5">
        <f>IF(H8="","",J8-H8)</f>
      </c>
      <c r="M8" s="5">
        <f>IF(L8="","",IF(L8=0,"★",""))</f>
      </c>
      <c r="N8" s="5">
        <f>IF(OR(H8="",$B$3=""),"",TEXT($B$3+H8,"m/d"))</f>
      </c>
      <c r="O8" s="7">
        <f>IF(OR(AND($F8&lt;&gt;"",ISNA(MATCH($F8,$B$6:B7,0))),AND($G8&lt;&gt;"",ISNA(MATCH($G8,$B$6:B7,0)))),"先行作業を上の行へ","")</f>
      </c>
    </row>
    <row r="9" ht="20" customHeight="1" spans="1:15" x14ac:dyDescent="0.25">
      <c r="A9" s="5">
        <v>3</v>
      </c>
      <c r="B9" s="3"/>
      <c r="C9" s="3"/>
      <c r="D9" s="3"/>
      <c r="E9" s="5"/>
      <c r="F9" s="3"/>
      <c r="G9" s="3"/>
      <c r="H9" s="5">
        <f>IF(OR($B9="",$E9=""),"",MAX(IF($F9="",0,IFERROR(INDEX($I$6:I8,MATCH($F9,$B$6:B8,0)),0)),IF($G9="",0,IFERROR(INDEX($I$6:I8,MATCH($G9,$B$6:B8,0)),0))))</f>
      </c>
      <c r="I9" s="5">
        <f>IF(H9="","",H9+$E9)</f>
      </c>
      <c r="J9" s="5">
        <f>IF(K9="","",K9-$E9)</f>
      </c>
      <c r="K9" s="5">
        <f>IF(H9="","",IFERROR(AGGREGATE(15,6,$J10:$J$22/((($F10:$F$22=$B9)+($G10:$G$22=$B9))&gt;0),1),$K$3))</f>
      </c>
      <c r="L9" s="5">
        <f>IF(H9="","",J9-H9)</f>
      </c>
      <c r="M9" s="5">
        <f>IF(L9="","",IF(L9=0,"★",""))</f>
      </c>
      <c r="N9" s="5">
        <f>IF(OR(H9="",$B$3=""),"",TEXT($B$3+H9,"m/d"))</f>
      </c>
      <c r="O9" s="7">
        <f>IF(OR(AND($F9&lt;&gt;"",ISNA(MATCH($F9,$B$6:B8,0))),AND($G9&lt;&gt;"",ISNA(MATCH($G9,$B$6:B8,0)))),"先行作業を上の行へ","")</f>
      </c>
    </row>
    <row r="10" ht="20" customHeight="1" spans="1:15" x14ac:dyDescent="0.25">
      <c r="A10" s="5">
        <v>4</v>
      </c>
      <c r="B10" s="3"/>
      <c r="C10" s="3"/>
      <c r="D10" s="3"/>
      <c r="E10" s="5"/>
      <c r="F10" s="3"/>
      <c r="G10" s="3"/>
      <c r="H10" s="5">
        <f>IF(OR($B10="",$E10=""),"",MAX(IF($F10="",0,IFERROR(INDEX($I$6:I9,MATCH($F10,$B$6:B9,0)),0)),IF($G10="",0,IFERROR(INDEX($I$6:I9,MATCH($G10,$B$6:B9,0)),0))))</f>
      </c>
      <c r="I10" s="5">
        <f>IF(H10="","",H10+$E10)</f>
      </c>
      <c r="J10" s="5">
        <f>IF(K10="","",K10-$E10)</f>
      </c>
      <c r="K10" s="5">
        <f>IF(H10="","",IFERROR(AGGREGATE(15,6,$J11:$J$22/((($F11:$F$22=$B10)+($G11:$G$22=$B10))&gt;0),1),$K$3))</f>
      </c>
      <c r="L10" s="5">
        <f>IF(H10="","",J10-H10)</f>
      </c>
      <c r="M10" s="5">
        <f>IF(L10="","",IF(L10=0,"★",""))</f>
      </c>
      <c r="N10" s="5">
        <f>IF(OR(H10="",$B$3=""),"",TEXT($B$3+H10,"m/d"))</f>
      </c>
      <c r="O10" s="7">
        <f>IF(OR(AND($F10&lt;&gt;"",ISNA(MATCH($F10,$B$6:B9,0))),AND($G10&lt;&gt;"",ISNA(MATCH($G10,$B$6:B9,0)))),"先行作業を上の行へ","")</f>
      </c>
    </row>
    <row r="11" ht="20" customHeight="1" spans="1:15" x14ac:dyDescent="0.25">
      <c r="A11" s="5">
        <v>5</v>
      </c>
      <c r="B11" s="3"/>
      <c r="C11" s="3"/>
      <c r="D11" s="3"/>
      <c r="E11" s="5"/>
      <c r="F11" s="3"/>
      <c r="G11" s="3"/>
      <c r="H11" s="5">
        <f>IF(OR($B11="",$E11=""),"",MAX(IF($F11="",0,IFERROR(INDEX($I$6:I10,MATCH($F11,$B$6:B10,0)),0)),IF($G11="",0,IFERROR(INDEX($I$6:I10,MATCH($G11,$B$6:B10,0)),0))))</f>
      </c>
      <c r="I11" s="5">
        <f>IF(H11="","",H11+$E11)</f>
      </c>
      <c r="J11" s="5">
        <f>IF(K11="","",K11-$E11)</f>
      </c>
      <c r="K11" s="5">
        <f>IF(H11="","",IFERROR(AGGREGATE(15,6,$J12:$J$22/((($F12:$F$22=$B11)+($G12:$G$22=$B11))&gt;0),1),$K$3))</f>
      </c>
      <c r="L11" s="5">
        <f>IF(H11="","",J11-H11)</f>
      </c>
      <c r="M11" s="5">
        <f>IF(L11="","",IF(L11=0,"★",""))</f>
      </c>
      <c r="N11" s="5">
        <f>IF(OR(H11="",$B$3=""),"",TEXT($B$3+H11,"m/d"))</f>
      </c>
      <c r="O11" s="7">
        <f>IF(OR(AND($F11&lt;&gt;"",ISNA(MATCH($F11,$B$6:B10,0))),AND($G11&lt;&gt;"",ISNA(MATCH($G11,$B$6:B10,0)))),"先行作業を上の行へ","")</f>
      </c>
    </row>
    <row r="12" ht="20" customHeight="1" spans="1:15" x14ac:dyDescent="0.25">
      <c r="A12" s="5">
        <v>6</v>
      </c>
      <c r="B12" s="3"/>
      <c r="C12" s="3"/>
      <c r="D12" s="3"/>
      <c r="E12" s="5"/>
      <c r="F12" s="3"/>
      <c r="G12" s="3"/>
      <c r="H12" s="5">
        <f>IF(OR($B12="",$E12=""),"",MAX(IF($F12="",0,IFERROR(INDEX($I$6:I11,MATCH($F12,$B$6:B11,0)),0)),IF($G12="",0,IFERROR(INDEX($I$6:I11,MATCH($G12,$B$6:B11,0)),0))))</f>
      </c>
      <c r="I12" s="5">
        <f>IF(H12="","",H12+$E12)</f>
      </c>
      <c r="J12" s="5">
        <f>IF(K12="","",K12-$E12)</f>
      </c>
      <c r="K12" s="5">
        <f>IF(H12="","",IFERROR(AGGREGATE(15,6,$J13:$J$22/((($F13:$F$22=$B12)+($G13:$G$22=$B12))&gt;0),1),$K$3))</f>
      </c>
      <c r="L12" s="5">
        <f>IF(H12="","",J12-H12)</f>
      </c>
      <c r="M12" s="5">
        <f>IF(L12="","",IF(L12=0,"★",""))</f>
      </c>
      <c r="N12" s="5">
        <f>IF(OR(H12="",$B$3=""),"",TEXT($B$3+H12,"m/d"))</f>
      </c>
      <c r="O12" s="7">
        <f>IF(OR(AND($F12&lt;&gt;"",ISNA(MATCH($F12,$B$6:B11,0))),AND($G12&lt;&gt;"",ISNA(MATCH($G12,$B$6:B11,0)))),"先行作業を上の行へ","")</f>
      </c>
    </row>
    <row r="13" ht="20" customHeight="1" spans="1:15" x14ac:dyDescent="0.25">
      <c r="A13" s="5">
        <v>7</v>
      </c>
      <c r="B13" s="3"/>
      <c r="C13" s="3"/>
      <c r="D13" s="3"/>
      <c r="E13" s="5"/>
      <c r="F13" s="3"/>
      <c r="G13" s="3"/>
      <c r="H13" s="5">
        <f>IF(OR($B13="",$E13=""),"",MAX(IF($F13="",0,IFERROR(INDEX($I$6:I12,MATCH($F13,$B$6:B12,0)),0)),IF($G13="",0,IFERROR(INDEX($I$6:I12,MATCH($G13,$B$6:B12,0)),0))))</f>
      </c>
      <c r="I13" s="5">
        <f>IF(H13="","",H13+$E13)</f>
      </c>
      <c r="J13" s="5">
        <f>IF(K13="","",K13-$E13)</f>
      </c>
      <c r="K13" s="5">
        <f>IF(H13="","",IFERROR(AGGREGATE(15,6,$J14:$J$22/((($F14:$F$22=$B13)+($G14:$G$22=$B13))&gt;0),1),$K$3))</f>
      </c>
      <c r="L13" s="5">
        <f>IF(H13="","",J13-H13)</f>
      </c>
      <c r="M13" s="5">
        <f>IF(L13="","",IF(L13=0,"★",""))</f>
      </c>
      <c r="N13" s="5">
        <f>IF(OR(H13="",$B$3=""),"",TEXT($B$3+H13,"m/d"))</f>
      </c>
      <c r="O13" s="7">
        <f>IF(OR(AND($F13&lt;&gt;"",ISNA(MATCH($F13,$B$6:B12,0))),AND($G13&lt;&gt;"",ISNA(MATCH($G13,$B$6:B12,0)))),"先行作業を上の行へ","")</f>
      </c>
    </row>
    <row r="14" ht="20" customHeight="1" spans="1:15" x14ac:dyDescent="0.25">
      <c r="A14" s="5">
        <v>8</v>
      </c>
      <c r="B14" s="3"/>
      <c r="C14" s="3"/>
      <c r="D14" s="3"/>
      <c r="E14" s="5"/>
      <c r="F14" s="3"/>
      <c r="G14" s="3"/>
      <c r="H14" s="5">
        <f>IF(OR($B14="",$E14=""),"",MAX(IF($F14="",0,IFERROR(INDEX($I$6:I13,MATCH($F14,$B$6:B13,0)),0)),IF($G14="",0,IFERROR(INDEX($I$6:I13,MATCH($G14,$B$6:B13,0)),0))))</f>
      </c>
      <c r="I14" s="5">
        <f>IF(H14="","",H14+$E14)</f>
      </c>
      <c r="J14" s="5">
        <f>IF(K14="","",K14-$E14)</f>
      </c>
      <c r="K14" s="5">
        <f>IF(H14="","",IFERROR(AGGREGATE(15,6,$J15:$J$22/((($F15:$F$22=$B14)+($G15:$G$22=$B14))&gt;0),1),$K$3))</f>
      </c>
      <c r="L14" s="5">
        <f>IF(H14="","",J14-H14)</f>
      </c>
      <c r="M14" s="5">
        <f>IF(L14="","",IF(L14=0,"★",""))</f>
      </c>
      <c r="N14" s="5">
        <f>IF(OR(H14="",$B$3=""),"",TEXT($B$3+H14,"m/d"))</f>
      </c>
      <c r="O14" s="7">
        <f>IF(OR(AND($F14&lt;&gt;"",ISNA(MATCH($F14,$B$6:B13,0))),AND($G14&lt;&gt;"",ISNA(MATCH($G14,$B$6:B13,0)))),"先行作業を上の行へ","")</f>
      </c>
    </row>
    <row r="15" ht="20" customHeight="1" spans="1:15" x14ac:dyDescent="0.25">
      <c r="A15" s="5">
        <v>9</v>
      </c>
      <c r="B15" s="3"/>
      <c r="C15" s="3"/>
      <c r="D15" s="3"/>
      <c r="E15" s="5"/>
      <c r="F15" s="3"/>
      <c r="G15" s="3"/>
      <c r="H15" s="5">
        <f>IF(OR($B15="",$E15=""),"",MAX(IF($F15="",0,IFERROR(INDEX($I$6:I14,MATCH($F15,$B$6:B14,0)),0)),IF($G15="",0,IFERROR(INDEX($I$6:I14,MATCH($G15,$B$6:B14,0)),0))))</f>
      </c>
      <c r="I15" s="5">
        <f>IF(H15="","",H15+$E15)</f>
      </c>
      <c r="J15" s="5">
        <f>IF(K15="","",K15-$E15)</f>
      </c>
      <c r="K15" s="5">
        <f>IF(H15="","",IFERROR(AGGREGATE(15,6,$J16:$J$22/((($F16:$F$22=$B15)+($G16:$G$22=$B15))&gt;0),1),$K$3))</f>
      </c>
      <c r="L15" s="5">
        <f>IF(H15="","",J15-H15)</f>
      </c>
      <c r="M15" s="5">
        <f>IF(L15="","",IF(L15=0,"★",""))</f>
      </c>
      <c r="N15" s="5">
        <f>IF(OR(H15="",$B$3=""),"",TEXT($B$3+H15,"m/d"))</f>
      </c>
      <c r="O15" s="7">
        <f>IF(OR(AND($F15&lt;&gt;"",ISNA(MATCH($F15,$B$6:B14,0))),AND($G15&lt;&gt;"",ISNA(MATCH($G15,$B$6:B14,0)))),"先行作業を上の行へ","")</f>
      </c>
    </row>
    <row r="16" ht="20" customHeight="1" spans="1:15" x14ac:dyDescent="0.25">
      <c r="A16" s="5">
        <v>10</v>
      </c>
      <c r="B16" s="3"/>
      <c r="C16" s="3"/>
      <c r="D16" s="3"/>
      <c r="E16" s="5"/>
      <c r="F16" s="3"/>
      <c r="G16" s="3"/>
      <c r="H16" s="5">
        <f>IF(OR($B16="",$E16=""),"",MAX(IF($F16="",0,IFERROR(INDEX($I$6:I15,MATCH($F16,$B$6:B15,0)),0)),IF($G16="",0,IFERROR(INDEX($I$6:I15,MATCH($G16,$B$6:B15,0)),0))))</f>
      </c>
      <c r="I16" s="5">
        <f>IF(H16="","",H16+$E16)</f>
      </c>
      <c r="J16" s="5">
        <f>IF(K16="","",K16-$E16)</f>
      </c>
      <c r="K16" s="5">
        <f>IF(H16="","",IFERROR(AGGREGATE(15,6,$J17:$J$22/((($F17:$F$22=$B16)+($G17:$G$22=$B16))&gt;0),1),$K$3))</f>
      </c>
      <c r="L16" s="5">
        <f>IF(H16="","",J16-H16)</f>
      </c>
      <c r="M16" s="5">
        <f>IF(L16="","",IF(L16=0,"★",""))</f>
      </c>
      <c r="N16" s="5">
        <f>IF(OR(H16="",$B$3=""),"",TEXT($B$3+H16,"m/d"))</f>
      </c>
      <c r="O16" s="7">
        <f>IF(OR(AND($F16&lt;&gt;"",ISNA(MATCH($F16,$B$6:B15,0))),AND($G16&lt;&gt;"",ISNA(MATCH($G16,$B$6:B15,0)))),"先行作業を上の行へ","")</f>
      </c>
    </row>
    <row r="17" ht="20" customHeight="1" spans="1:15" x14ac:dyDescent="0.25">
      <c r="A17" s="5">
        <v>11</v>
      </c>
      <c r="B17" s="3"/>
      <c r="C17" s="3"/>
      <c r="D17" s="3"/>
      <c r="E17" s="5"/>
      <c r="F17" s="3"/>
      <c r="G17" s="3"/>
      <c r="H17" s="5">
        <f>IF(OR($B17="",$E17=""),"",MAX(IF($F17="",0,IFERROR(INDEX($I$6:I16,MATCH($F17,$B$6:B16,0)),0)),IF($G17="",0,IFERROR(INDEX($I$6:I16,MATCH($G17,$B$6:B16,0)),0))))</f>
      </c>
      <c r="I17" s="5">
        <f>IF(H17="","",H17+$E17)</f>
      </c>
      <c r="J17" s="5">
        <f>IF(K17="","",K17-$E17)</f>
      </c>
      <c r="K17" s="5">
        <f>IF(H17="","",IFERROR(AGGREGATE(15,6,$J18:$J$22/((($F18:$F$22=$B17)+($G18:$G$22=$B17))&gt;0),1),$K$3))</f>
      </c>
      <c r="L17" s="5">
        <f>IF(H17="","",J17-H17)</f>
      </c>
      <c r="M17" s="5">
        <f>IF(L17="","",IF(L17=0,"★",""))</f>
      </c>
      <c r="N17" s="5">
        <f>IF(OR(H17="",$B$3=""),"",TEXT($B$3+H17,"m/d"))</f>
      </c>
      <c r="O17" s="7">
        <f>IF(OR(AND($F17&lt;&gt;"",ISNA(MATCH($F17,$B$6:B16,0))),AND($G17&lt;&gt;"",ISNA(MATCH($G17,$B$6:B16,0)))),"先行作業を上の行へ","")</f>
      </c>
    </row>
    <row r="18" ht="20" customHeight="1" spans="1:15" x14ac:dyDescent="0.25">
      <c r="A18" s="5">
        <v>12</v>
      </c>
      <c r="B18" s="3"/>
      <c r="C18" s="3"/>
      <c r="D18" s="3"/>
      <c r="E18" s="5"/>
      <c r="F18" s="3"/>
      <c r="G18" s="3"/>
      <c r="H18" s="5">
        <f>IF(OR($B18="",$E18=""),"",MAX(IF($F18="",0,IFERROR(INDEX($I$6:I17,MATCH($F18,$B$6:B17,0)),0)),IF($G18="",0,IFERROR(INDEX($I$6:I17,MATCH($G18,$B$6:B17,0)),0))))</f>
      </c>
      <c r="I18" s="5">
        <f>IF(H18="","",H18+$E18)</f>
      </c>
      <c r="J18" s="5">
        <f>IF(K18="","",K18-$E18)</f>
      </c>
      <c r="K18" s="5">
        <f>IF(H18="","",IFERROR(AGGREGATE(15,6,$J19:$J$22/((($F19:$F$22=$B18)+($G19:$G$22=$B18))&gt;0),1),$K$3))</f>
      </c>
      <c r="L18" s="5">
        <f>IF(H18="","",J18-H18)</f>
      </c>
      <c r="M18" s="5">
        <f>IF(L18="","",IF(L18=0,"★",""))</f>
      </c>
      <c r="N18" s="5">
        <f>IF(OR(H18="",$B$3=""),"",TEXT($B$3+H18,"m/d"))</f>
      </c>
      <c r="O18" s="7">
        <f>IF(OR(AND($F18&lt;&gt;"",ISNA(MATCH($F18,$B$6:B17,0))),AND($G18&lt;&gt;"",ISNA(MATCH($G18,$B$6:B17,0)))),"先行作業を上の行へ","")</f>
      </c>
    </row>
    <row r="19" ht="20" customHeight="1" spans="1:15" x14ac:dyDescent="0.25">
      <c r="A19" s="5">
        <v>13</v>
      </c>
      <c r="B19" s="3"/>
      <c r="C19" s="3"/>
      <c r="D19" s="3"/>
      <c r="E19" s="5"/>
      <c r="F19" s="3"/>
      <c r="G19" s="3"/>
      <c r="H19" s="5">
        <f>IF(OR($B19="",$E19=""),"",MAX(IF($F19="",0,IFERROR(INDEX($I$6:I18,MATCH($F19,$B$6:B18,0)),0)),IF($G19="",0,IFERROR(INDEX($I$6:I18,MATCH($G19,$B$6:B18,0)),0))))</f>
      </c>
      <c r="I19" s="5">
        <f>IF(H19="","",H19+$E19)</f>
      </c>
      <c r="J19" s="5">
        <f>IF(K19="","",K19-$E19)</f>
      </c>
      <c r="K19" s="5">
        <f>IF(H19="","",IFERROR(AGGREGATE(15,6,$J20:$J$22/((($F20:$F$22=$B19)+($G20:$G$22=$B19))&gt;0),1),$K$3))</f>
      </c>
      <c r="L19" s="5">
        <f>IF(H19="","",J19-H19)</f>
      </c>
      <c r="M19" s="5">
        <f>IF(L19="","",IF(L19=0,"★",""))</f>
      </c>
      <c r="N19" s="5">
        <f>IF(OR(H19="",$B$3=""),"",TEXT($B$3+H19,"m/d"))</f>
      </c>
      <c r="O19" s="7">
        <f>IF(OR(AND($F19&lt;&gt;"",ISNA(MATCH($F19,$B$6:B18,0))),AND($G19&lt;&gt;"",ISNA(MATCH($G19,$B$6:B18,0)))),"先行作業を上の行へ","")</f>
      </c>
    </row>
    <row r="20" ht="20" customHeight="1" spans="1:15" x14ac:dyDescent="0.25">
      <c r="A20" s="5">
        <v>14</v>
      </c>
      <c r="B20" s="3"/>
      <c r="C20" s="3"/>
      <c r="D20" s="3"/>
      <c r="E20" s="5"/>
      <c r="F20" s="3"/>
      <c r="G20" s="3"/>
      <c r="H20" s="5">
        <f>IF(OR($B20="",$E20=""),"",MAX(IF($F20="",0,IFERROR(INDEX($I$6:I19,MATCH($F20,$B$6:B19,0)),0)),IF($G20="",0,IFERROR(INDEX($I$6:I19,MATCH($G20,$B$6:B19,0)),0))))</f>
      </c>
      <c r="I20" s="5">
        <f>IF(H20="","",H20+$E20)</f>
      </c>
      <c r="J20" s="5">
        <f>IF(K20="","",K20-$E20)</f>
      </c>
      <c r="K20" s="5">
        <f>IF(H20="","",IFERROR(AGGREGATE(15,6,$J21:$J$22/((($F21:$F$22=$B20)+($G21:$G$22=$B20))&gt;0),1),$K$3))</f>
      </c>
      <c r="L20" s="5">
        <f>IF(H20="","",J20-H20)</f>
      </c>
      <c r="M20" s="5">
        <f>IF(L20="","",IF(L20=0,"★",""))</f>
      </c>
      <c r="N20" s="5">
        <f>IF(OR(H20="",$B$3=""),"",TEXT($B$3+H20,"m/d"))</f>
      </c>
      <c r="O20" s="7">
        <f>IF(OR(AND($F20&lt;&gt;"",ISNA(MATCH($F20,$B$6:B19,0))),AND($G20&lt;&gt;"",ISNA(MATCH($G20,$B$6:B19,0)))),"先行作業を上の行へ","")</f>
      </c>
    </row>
    <row r="21" ht="20" customHeight="1" spans="1:15" x14ac:dyDescent="0.25">
      <c r="A21" s="5">
        <v>15</v>
      </c>
      <c r="B21" s="3"/>
      <c r="C21" s="3"/>
      <c r="D21" s="3"/>
      <c r="E21" s="5"/>
      <c r="F21" s="3"/>
      <c r="G21" s="3"/>
      <c r="H21" s="5">
        <f>IF(OR($B21="",$E21=""),"",MAX(IF($F21="",0,IFERROR(INDEX($I$6:I20,MATCH($F21,$B$6:B20,0)),0)),IF($G21="",0,IFERROR(INDEX($I$6:I20,MATCH($G21,$B$6:B20,0)),0))))</f>
      </c>
      <c r="I21" s="5">
        <f>IF(H21="","",H21+$E21)</f>
      </c>
      <c r="J21" s="5">
        <f>IF(K21="","",K21-$E21)</f>
      </c>
      <c r="K21" s="5">
        <f>IF(H21="","",IFERROR(AGGREGATE(15,6,$J22:$J$22/((($F22:$F$22=$B21)+($G22:$G$22=$B21))&gt;0),1),$K$3))</f>
      </c>
      <c r="L21" s="5">
        <f>IF(H21="","",J21-H21)</f>
      </c>
      <c r="M21" s="5">
        <f>IF(L21="","",IF(L21=0,"★",""))</f>
      </c>
      <c r="N21" s="5">
        <f>IF(OR(H21="",$B$3=""),"",TEXT($B$3+H21,"m/d"))</f>
      </c>
      <c r="O21" s="7">
        <f>IF(OR(AND($F21&lt;&gt;"",ISNA(MATCH($F21,$B$6:B20,0))),AND($G21&lt;&gt;"",ISNA(MATCH($G21,$B$6:B20,0)))),"先行作業を上の行へ","")</f>
      </c>
    </row>
    <row r="22" ht="20" customHeight="1" x14ac:dyDescent="0.25"/>
    <row r="23" ht="20" customHeight="1" spans="1:15" x14ac:dyDescent="0.25">
      <c r="A23" s="4" t="s">
        <v>23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</row>
  </sheetData>
  <mergeCells count="9">
    <mergeCell ref="A1:O1"/>
    <mergeCell ref="B2:H2"/>
    <mergeCell ref="J2:O2"/>
    <mergeCell ref="B3:C3"/>
    <mergeCell ref="D3:G3"/>
    <mergeCell ref="H3:J3"/>
    <mergeCell ref="L3:O3"/>
    <mergeCell ref="A4:O4"/>
    <mergeCell ref="A23:O23"/>
  </mergeCells>
  <pageMargins left="0.39" right="0.39" top="0.39" bottom="0.39" header="0.2" footer="0.2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3"/>
  <sheetViews>
    <sheetView workbookViewId="0" showGridLines="0"/>
  </sheetViews>
  <sheetFormatPr defaultRowHeight="15" outlineLevelRow="0" outlineLevelCol="0" x14ac:dyDescent="55"/>
  <cols>
    <col min="1" max="1" width="5" customWidth="1"/>
    <col min="2" max="2" width="6" customWidth="1"/>
    <col min="3" max="3" width="20" customWidth="1"/>
    <col min="4" max="4" width="13" customWidth="1"/>
    <col min="5" max="5" width="6" customWidth="1"/>
    <col min="6" max="12" width="8" customWidth="1"/>
    <col min="14" max="14" width="10" customWidth="1"/>
    <col min="15" max="15" width="16" customWidth="1"/>
  </cols>
  <sheetData>
    <row r="1" ht="28" customHeight="1" spans="1:1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20" customHeight="1" spans="1:15" x14ac:dyDescent="0.25">
      <c r="A2" s="2" t="s">
        <v>1</v>
      </c>
      <c r="B2" s="3" t="s">
        <v>24</v>
      </c>
      <c r="C2" s="3"/>
      <c r="D2" s="3"/>
      <c r="E2" s="3"/>
      <c r="F2" s="3"/>
      <c r="G2" s="3"/>
      <c r="H2" s="3"/>
      <c r="I2" s="2" t="s">
        <v>2</v>
      </c>
      <c r="J2" s="3" t="s">
        <v>25</v>
      </c>
      <c r="K2" s="3"/>
      <c r="L2" s="3"/>
      <c r="M2" s="3"/>
      <c r="N2" s="3"/>
      <c r="O2" s="3"/>
    </row>
    <row r="3" ht="20" customHeight="1" spans="1:15" x14ac:dyDescent="0.25">
      <c r="A3" s="2" t="s">
        <v>3</v>
      </c>
      <c r="B3" s="8">
        <v>46328</v>
      </c>
      <c r="C3" s="8"/>
      <c r="D3" s="4" t="s">
        <v>4</v>
      </c>
      <c r="E3" s="4"/>
      <c r="F3" s="4"/>
      <c r="G3" s="4"/>
      <c r="H3" s="2" t="s">
        <v>5</v>
      </c>
      <c r="I3" s="2"/>
      <c r="J3" s="2"/>
      <c r="K3" s="5">
        <f>IF(COUNT(I7:I21)=0,"",MAX(I7:I21))</f>
        <v>23</v>
      </c>
      <c r="L3" s="4" t="s">
        <v>6</v>
      </c>
      <c r="M3" s="4"/>
      <c r="N3" s="4"/>
      <c r="O3" s="4"/>
    </row>
    <row r="4" ht="20" customHeight="1" spans="1:15" x14ac:dyDescent="0.25">
      <c r="A4" s="4" t="s">
        <v>7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5" ht="20" customHeight="1" x14ac:dyDescent="0.25"/>
    <row r="6" ht="20" customHeight="1" spans="1:15" x14ac:dyDescent="0.25">
      <c r="A6" s="6" t="s">
        <v>8</v>
      </c>
      <c r="B6" s="6" t="s">
        <v>9</v>
      </c>
      <c r="C6" s="6" t="s">
        <v>10</v>
      </c>
      <c r="D6" s="6" t="s">
        <v>11</v>
      </c>
      <c r="E6" s="6" t="s">
        <v>12</v>
      </c>
      <c r="F6" s="6" t="s">
        <v>13</v>
      </c>
      <c r="G6" s="6" t="s">
        <v>14</v>
      </c>
      <c r="H6" s="6" t="s">
        <v>15</v>
      </c>
      <c r="I6" s="6" t="s">
        <v>16</v>
      </c>
      <c r="J6" s="6" t="s">
        <v>17</v>
      </c>
      <c r="K6" s="6" t="s">
        <v>18</v>
      </c>
      <c r="L6" s="6" t="s">
        <v>19</v>
      </c>
      <c r="M6" s="6" t="s">
        <v>20</v>
      </c>
      <c r="N6" s="6" t="s">
        <v>21</v>
      </c>
      <c r="O6" s="6" t="s">
        <v>22</v>
      </c>
    </row>
    <row r="7" ht="20" customHeight="1" spans="1:15" x14ac:dyDescent="0.25">
      <c r="A7" s="5">
        <v>1</v>
      </c>
      <c r="B7" s="3" t="s">
        <v>26</v>
      </c>
      <c r="C7" s="3" t="s">
        <v>27</v>
      </c>
      <c r="D7" s="3" t="s">
        <v>28</v>
      </c>
      <c r="E7" s="5">
        <v>1</v>
      </c>
      <c r="F7" s="3"/>
      <c r="G7" s="3"/>
      <c r="H7" s="5">
        <f>IF(OR($B7="",$E7=""),"",MAX(IF($F7="",0,IFERROR(INDEX($I$6:I6,MATCH($F7,$B$6:B6,0)),0)),IF($G7="",0,IFERROR(INDEX($I$6:I6,MATCH($G7,$B$6:B6,0)),0))))</f>
        <v>0</v>
      </c>
      <c r="I7" s="5">
        <f>IF(H7="","",H7+$E7)</f>
        <v>1</v>
      </c>
      <c r="J7" s="5">
        <f>IF(K7="","",K7-$E7)</f>
        <v>0</v>
      </c>
      <c r="K7" s="5">
        <f>IF(H7="","",IFERROR(AGGREGATE(15,6,$J8:$J$22/((($F8:$F$22=$B7)+($G8:$G$22=$B7))&gt;0),1),$K$3))</f>
        <v>1</v>
      </c>
      <c r="L7" s="5">
        <f>IF(H7="","",J7-H7)</f>
        <v>0</v>
      </c>
      <c r="M7" s="5" t="str">
        <f>IF(L7="","",IF(L7=0,"★",""))</f>
        <v>★</v>
      </c>
      <c r="N7" s="5" t="str">
        <f>IF(OR(H7="",$B$3=""),"",TEXT($B$3+H7,"m/d"))</f>
        <v>11/2</v>
      </c>
      <c r="O7" s="7">
        <f>IF(OR(AND($F7&lt;&gt;"",ISNA(MATCH($F7,$B$6:B6,0))),AND($G7&lt;&gt;"",ISNA(MATCH($G7,$B$6:B6,0)))),"先行作業を上の行へ","")</f>
      </c>
    </row>
    <row r="8" ht="20" customHeight="1" spans="1:15" x14ac:dyDescent="0.25">
      <c r="A8" s="5">
        <v>2</v>
      </c>
      <c r="B8" s="3" t="s">
        <v>29</v>
      </c>
      <c r="C8" s="3" t="s">
        <v>30</v>
      </c>
      <c r="D8" s="3" t="s">
        <v>31</v>
      </c>
      <c r="E8" s="5">
        <v>5</v>
      </c>
      <c r="F8" s="3" t="s">
        <v>26</v>
      </c>
      <c r="G8" s="3"/>
      <c r="H8" s="5">
        <f>IF(OR($B8="",$E8=""),"",MAX(IF($F8="",0,IFERROR(INDEX($I$6:I7,MATCH($F8,$B$6:B7,0)),0)),IF($G8="",0,IFERROR(INDEX($I$6:I7,MATCH($G8,$B$6:B7,0)),0))))</f>
        <v>1</v>
      </c>
      <c r="I8" s="5">
        <f>IF(H8="","",H8+$E8)</f>
        <v>6</v>
      </c>
      <c r="J8" s="5">
        <f>IF(K8="","",K8-$E8)</f>
        <v>1</v>
      </c>
      <c r="K8" s="5">
        <f>IF(H8="","",IFERROR(AGGREGATE(15,6,$J9:$J$22/((($F9:$F$22=$B8)+($G9:$G$22=$B8))&gt;0),1),$K$3))</f>
        <v>6</v>
      </c>
      <c r="L8" s="5">
        <f>IF(H8="","",J8-H8)</f>
        <v>0</v>
      </c>
      <c r="M8" s="5" t="str">
        <f>IF(L8="","",IF(L8=0,"★",""))</f>
        <v>★</v>
      </c>
      <c r="N8" s="5" t="str">
        <f>IF(OR(H8="",$B$3=""),"",TEXT($B$3+H8,"m/d"))</f>
        <v>11/3</v>
      </c>
      <c r="O8" s="7">
        <f>IF(OR(AND($F8&lt;&gt;"",ISNA(MATCH($F8,$B$6:B7,0))),AND($G8&lt;&gt;"",ISNA(MATCH($G8,$B$6:B7,0)))),"先行作業を上の行へ","")</f>
      </c>
    </row>
    <row r="9" ht="20" customHeight="1" spans="1:15" x14ac:dyDescent="0.25">
      <c r="A9" s="5">
        <v>3</v>
      </c>
      <c r="B9" s="3" t="s">
        <v>32</v>
      </c>
      <c r="C9" s="3" t="s">
        <v>33</v>
      </c>
      <c r="D9" s="3" t="s">
        <v>34</v>
      </c>
      <c r="E9" s="5">
        <v>4</v>
      </c>
      <c r="F9" s="3" t="s">
        <v>26</v>
      </c>
      <c r="G9" s="3"/>
      <c r="H9" s="5">
        <f>IF(OR($B9="",$E9=""),"",MAX(IF($F9="",0,IFERROR(INDEX($I$6:I8,MATCH($F9,$B$6:B8,0)),0)),IF($G9="",0,IFERROR(INDEX($I$6:I8,MATCH($G9,$B$6:B8,0)),0))))</f>
        <v>1</v>
      </c>
      <c r="I9" s="5">
        <f>IF(H9="","",H9+$E9)</f>
        <v>5</v>
      </c>
      <c r="J9" s="5">
        <f>IF(K9="","",K9-$E9)</f>
        <v>6</v>
      </c>
      <c r="K9" s="5">
        <f>IF(H9="","",IFERROR(AGGREGATE(15,6,$J10:$J$22/((($F10:$F$22=$B9)+($G10:$G$22=$B9))&gt;0),1),$K$3))</f>
        <v>10</v>
      </c>
      <c r="L9" s="5">
        <f>IF(H9="","",J9-H9)</f>
        <v>5</v>
      </c>
      <c r="M9" s="5">
        <f>IF(L9="","",IF(L9=0,"★",""))</f>
      </c>
      <c r="N9" s="5" t="str">
        <f>IF(OR(H9="",$B$3=""),"",TEXT($B$3+H9,"m/d"))</f>
        <v>11/3</v>
      </c>
      <c r="O9" s="7">
        <f>IF(OR(AND($F9&lt;&gt;"",ISNA(MATCH($F9,$B$6:B8,0))),AND($G9&lt;&gt;"",ISNA(MATCH($G9,$B$6:B8,0)))),"先行作業を上の行へ","")</f>
      </c>
    </row>
    <row r="10" ht="20" customHeight="1" spans="1:15" x14ac:dyDescent="0.25">
      <c r="A10" s="5">
        <v>4</v>
      </c>
      <c r="B10" s="3" t="s">
        <v>35</v>
      </c>
      <c r="C10" s="3" t="s">
        <v>36</v>
      </c>
      <c r="D10" s="3" t="s">
        <v>37</v>
      </c>
      <c r="E10" s="5">
        <v>3</v>
      </c>
      <c r="F10" s="3" t="s">
        <v>29</v>
      </c>
      <c r="G10" s="3"/>
      <c r="H10" s="5">
        <f>IF(OR($B10="",$E10=""),"",MAX(IF($F10="",0,IFERROR(INDEX($I$6:I9,MATCH($F10,$B$6:B9,0)),0)),IF($G10="",0,IFERROR(INDEX($I$6:I9,MATCH($G10,$B$6:B9,0)),0))))</f>
        <v>6</v>
      </c>
      <c r="I10" s="5">
        <f>IF(H10="","",H10+$E10)</f>
        <v>9</v>
      </c>
      <c r="J10" s="5">
        <f>IF(K10="","",K10-$E10)</f>
        <v>6</v>
      </c>
      <c r="K10" s="5">
        <f>IF(H10="","",IFERROR(AGGREGATE(15,6,$J11:$J$22/((($F11:$F$22=$B10)+($G11:$G$22=$B10))&gt;0),1),$K$3))</f>
        <v>9</v>
      </c>
      <c r="L10" s="5">
        <f>IF(H10="","",J10-H10)</f>
        <v>0</v>
      </c>
      <c r="M10" s="5" t="str">
        <f>IF(L10="","",IF(L10=0,"★",""))</f>
        <v>★</v>
      </c>
      <c r="N10" s="5" t="str">
        <f>IF(OR(H10="",$B$3=""),"",TEXT($B$3+H10,"m/d"))</f>
        <v>11/8</v>
      </c>
      <c r="O10" s="7">
        <f>IF(OR(AND($F10&lt;&gt;"",ISNA(MATCH($F10,$B$6:B9,0))),AND($G10&lt;&gt;"",ISNA(MATCH($G10,$B$6:B9,0)))),"先行作業を上の行へ","")</f>
      </c>
    </row>
    <row r="11" ht="20" customHeight="1" spans="1:15" x14ac:dyDescent="0.25">
      <c r="A11" s="5">
        <v>5</v>
      </c>
      <c r="B11" s="3" t="s">
        <v>38</v>
      </c>
      <c r="C11" s="3" t="s">
        <v>39</v>
      </c>
      <c r="D11" s="3" t="s">
        <v>31</v>
      </c>
      <c r="E11" s="5">
        <v>3</v>
      </c>
      <c r="F11" s="3" t="s">
        <v>32</v>
      </c>
      <c r="G11" s="3"/>
      <c r="H11" s="5">
        <f>IF(OR($B11="",$E11=""),"",MAX(IF($F11="",0,IFERROR(INDEX($I$6:I10,MATCH($F11,$B$6:B10,0)),0)),IF($G11="",0,IFERROR(INDEX($I$6:I10,MATCH($G11,$B$6:B10,0)),0))))</f>
        <v>5</v>
      </c>
      <c r="I11" s="5">
        <f>IF(H11="","",H11+$E11)</f>
        <v>8</v>
      </c>
      <c r="J11" s="5">
        <f>IF(K11="","",K11-$E11)</f>
        <v>10</v>
      </c>
      <c r="K11" s="5">
        <f>IF(H11="","",IFERROR(AGGREGATE(15,6,$J12:$J$22/((($F12:$F$22=$B11)+($G12:$G$22=$B11))&gt;0),1),$K$3))</f>
        <v>13</v>
      </c>
      <c r="L11" s="5">
        <f>IF(H11="","",J11-H11)</f>
        <v>5</v>
      </c>
      <c r="M11" s="5">
        <f>IF(L11="","",IF(L11=0,"★",""))</f>
      </c>
      <c r="N11" s="5" t="str">
        <f>IF(OR(H11="",$B$3=""),"",TEXT($B$3+H11,"m/d"))</f>
        <v>11/7</v>
      </c>
      <c r="O11" s="7">
        <f>IF(OR(AND($F11&lt;&gt;"",ISNA(MATCH($F11,$B$6:B10,0))),AND($G11&lt;&gt;"",ISNA(MATCH($G11,$B$6:B10,0)))),"先行作業を上の行へ","")</f>
      </c>
    </row>
    <row r="12" ht="20" customHeight="1" spans="1:15" x14ac:dyDescent="0.25">
      <c r="A12" s="5">
        <v>6</v>
      </c>
      <c r="B12" s="3" t="s">
        <v>40</v>
      </c>
      <c r="C12" s="3" t="s">
        <v>41</v>
      </c>
      <c r="D12" s="3" t="s">
        <v>31</v>
      </c>
      <c r="E12" s="5">
        <v>4</v>
      </c>
      <c r="F12" s="3" t="s">
        <v>35</v>
      </c>
      <c r="G12" s="3"/>
      <c r="H12" s="5">
        <f>IF(OR($B12="",$E12=""),"",MAX(IF($F12="",0,IFERROR(INDEX($I$6:I11,MATCH($F12,$B$6:B11,0)),0)),IF($G12="",0,IFERROR(INDEX($I$6:I11,MATCH($G12,$B$6:B11,0)),0))))</f>
        <v>9</v>
      </c>
      <c r="I12" s="5">
        <f>IF(H12="","",H12+$E12)</f>
        <v>13</v>
      </c>
      <c r="J12" s="5">
        <f>IF(K12="","",K12-$E12)</f>
        <v>9</v>
      </c>
      <c r="K12" s="5">
        <f>IF(H12="","",IFERROR(AGGREGATE(15,6,$J13:$J$22/((($F13:$F$22=$B12)+($G13:$G$22=$B12))&gt;0),1),$K$3))</f>
        <v>13</v>
      </c>
      <c r="L12" s="5">
        <f>IF(H12="","",J12-H12)</f>
        <v>0</v>
      </c>
      <c r="M12" s="5" t="str">
        <f>IF(L12="","",IF(L12=0,"★",""))</f>
        <v>★</v>
      </c>
      <c r="N12" s="5" t="str">
        <f>IF(OR(H12="",$B$3=""),"",TEXT($B$3+H12,"m/d"))</f>
        <v>11/11</v>
      </c>
      <c r="O12" s="7">
        <f>IF(OR(AND($F12&lt;&gt;"",ISNA(MATCH($F12,$B$6:B11,0))),AND($G12&lt;&gt;"",ISNA(MATCH($G12,$B$6:B11,0)))),"先行作業を上の行へ","")</f>
      </c>
    </row>
    <row r="13" ht="20" customHeight="1" spans="1:15" x14ac:dyDescent="0.25">
      <c r="A13" s="5">
        <v>7</v>
      </c>
      <c r="B13" s="3" t="s">
        <v>42</v>
      </c>
      <c r="C13" s="3" t="s">
        <v>43</v>
      </c>
      <c r="D13" s="3" t="s">
        <v>31</v>
      </c>
      <c r="E13" s="5">
        <v>3</v>
      </c>
      <c r="F13" s="3" t="s">
        <v>38</v>
      </c>
      <c r="G13" s="3" t="s">
        <v>40</v>
      </c>
      <c r="H13" s="5">
        <f>IF(OR($B13="",$E13=""),"",MAX(IF($F13="",0,IFERROR(INDEX($I$6:I12,MATCH($F13,$B$6:B12,0)),0)),IF($G13="",0,IFERROR(INDEX($I$6:I12,MATCH($G13,$B$6:B12,0)),0))))</f>
        <v>13</v>
      </c>
      <c r="I13" s="5">
        <f>IF(H13="","",H13+$E13)</f>
        <v>16</v>
      </c>
      <c r="J13" s="5">
        <f>IF(K13="","",K13-$E13)</f>
        <v>13</v>
      </c>
      <c r="K13" s="5">
        <f>IF(H13="","",IFERROR(AGGREGATE(15,6,$J14:$J$22/((($F14:$F$22=$B13)+($G14:$G$22=$B13))&gt;0),1),$K$3))</f>
        <v>16</v>
      </c>
      <c r="L13" s="5">
        <f>IF(H13="","",J13-H13)</f>
        <v>0</v>
      </c>
      <c r="M13" s="5" t="str">
        <f>IF(L13="","",IF(L13=0,"★",""))</f>
        <v>★</v>
      </c>
      <c r="N13" s="5" t="str">
        <f>IF(OR(H13="",$B$3=""),"",TEXT($B$3+H13,"m/d"))</f>
        <v>11/15</v>
      </c>
      <c r="O13" s="7">
        <f>IF(OR(AND($F13&lt;&gt;"",ISNA(MATCH($F13,$B$6:B12,0))),AND($G13&lt;&gt;"",ISNA(MATCH($G13,$B$6:B12,0)))),"先行作業を上の行へ","")</f>
      </c>
    </row>
    <row r="14" ht="20" customHeight="1" spans="1:15" x14ac:dyDescent="0.25">
      <c r="A14" s="5">
        <v>8</v>
      </c>
      <c r="B14" s="3" t="s">
        <v>44</v>
      </c>
      <c r="C14" s="3" t="s">
        <v>45</v>
      </c>
      <c r="D14" s="3" t="s">
        <v>31</v>
      </c>
      <c r="E14" s="5">
        <v>4</v>
      </c>
      <c r="F14" s="3" t="s">
        <v>42</v>
      </c>
      <c r="G14" s="3"/>
      <c r="H14" s="5">
        <f>IF(OR($B14="",$E14=""),"",MAX(IF($F14="",0,IFERROR(INDEX($I$6:I13,MATCH($F14,$B$6:B13,0)),0)),IF($G14="",0,IFERROR(INDEX($I$6:I13,MATCH($G14,$B$6:B13,0)),0))))</f>
        <v>16</v>
      </c>
      <c r="I14" s="5">
        <f>IF(H14="","",H14+$E14)</f>
        <v>20</v>
      </c>
      <c r="J14" s="5">
        <f>IF(K14="","",K14-$E14)</f>
        <v>16</v>
      </c>
      <c r="K14" s="5">
        <f>IF(H14="","",IFERROR(AGGREGATE(15,6,$J15:$J$22/((($F15:$F$22=$B14)+($G15:$G$22=$B14))&gt;0),1),$K$3))</f>
        <v>20</v>
      </c>
      <c r="L14" s="5">
        <f>IF(H14="","",J14-H14)</f>
        <v>0</v>
      </c>
      <c r="M14" s="5" t="str">
        <f>IF(L14="","",IF(L14=0,"★",""))</f>
        <v>★</v>
      </c>
      <c r="N14" s="5" t="str">
        <f>IF(OR(H14="",$B$3=""),"",TEXT($B$3+H14,"m/d"))</f>
        <v>11/18</v>
      </c>
      <c r="O14" s="7">
        <f>IF(OR(AND($F14&lt;&gt;"",ISNA(MATCH($F14,$B$6:B13,0))),AND($G14&lt;&gt;"",ISNA(MATCH($G14,$B$6:B13,0)))),"先行作業を上の行へ","")</f>
      </c>
    </row>
    <row r="15" ht="20" customHeight="1" spans="1:15" x14ac:dyDescent="0.25">
      <c r="A15" s="5">
        <v>9</v>
      </c>
      <c r="B15" s="3" t="s">
        <v>46</v>
      </c>
      <c r="C15" s="3" t="s">
        <v>47</v>
      </c>
      <c r="D15" s="3" t="s">
        <v>48</v>
      </c>
      <c r="E15" s="5">
        <v>2</v>
      </c>
      <c r="F15" s="3" t="s">
        <v>44</v>
      </c>
      <c r="G15" s="3"/>
      <c r="H15" s="5">
        <f>IF(OR($B15="",$E15=""),"",MAX(IF($F15="",0,IFERROR(INDEX($I$6:I14,MATCH($F15,$B$6:B14,0)),0)),IF($G15="",0,IFERROR(INDEX($I$6:I14,MATCH($G15,$B$6:B14,0)),0))))</f>
        <v>20</v>
      </c>
      <c r="I15" s="5">
        <f>IF(H15="","",H15+$E15)</f>
        <v>22</v>
      </c>
      <c r="J15" s="5">
        <f>IF(K15="","",K15-$E15)</f>
        <v>20</v>
      </c>
      <c r="K15" s="5">
        <f>IF(H15="","",IFERROR(AGGREGATE(15,6,$J16:$J$22/((($F16:$F$22=$B15)+($G16:$G$22=$B15))&gt;0),1),$K$3))</f>
        <v>22</v>
      </c>
      <c r="L15" s="5">
        <f>IF(H15="","",J15-H15)</f>
        <v>0</v>
      </c>
      <c r="M15" s="5" t="str">
        <f>IF(L15="","",IF(L15=0,"★",""))</f>
        <v>★</v>
      </c>
      <c r="N15" s="5" t="str">
        <f>IF(OR(H15="",$B$3=""),"",TEXT($B$3+H15,"m/d"))</f>
        <v>11/22</v>
      </c>
      <c r="O15" s="7">
        <f>IF(OR(AND($F15&lt;&gt;"",ISNA(MATCH($F15,$B$6:B14,0))),AND($G15&lt;&gt;"",ISNA(MATCH($G15,$B$6:B14,0)))),"先行作業を上の行へ","")</f>
      </c>
    </row>
    <row r="16" ht="20" customHeight="1" spans="1:15" x14ac:dyDescent="0.25">
      <c r="A16" s="5">
        <v>10</v>
      </c>
      <c r="B16" s="3" t="s">
        <v>49</v>
      </c>
      <c r="C16" s="3" t="s">
        <v>50</v>
      </c>
      <c r="D16" s="3" t="s">
        <v>37</v>
      </c>
      <c r="E16" s="5">
        <v>2</v>
      </c>
      <c r="F16" s="3" t="s">
        <v>44</v>
      </c>
      <c r="G16" s="3"/>
      <c r="H16" s="5">
        <f>IF(OR($B16="",$E16=""),"",MAX(IF($F16="",0,IFERROR(INDEX($I$6:I15,MATCH($F16,$B$6:B15,0)),0)),IF($G16="",0,IFERROR(INDEX($I$6:I15,MATCH($G16,$B$6:B15,0)),0))))</f>
        <v>20</v>
      </c>
      <c r="I16" s="5">
        <f>IF(H16="","",H16+$E16)</f>
        <v>22</v>
      </c>
      <c r="J16" s="5">
        <f>IF(K16="","",K16-$E16)</f>
        <v>20</v>
      </c>
      <c r="K16" s="5">
        <f>IF(H16="","",IFERROR(AGGREGATE(15,6,$J17:$J$22/((($F17:$F$22=$B16)+($G17:$G$22=$B16))&gt;0),1),$K$3))</f>
        <v>22</v>
      </c>
      <c r="L16" s="5">
        <f>IF(H16="","",J16-H16)</f>
        <v>0</v>
      </c>
      <c r="M16" s="5" t="str">
        <f>IF(L16="","",IF(L16=0,"★",""))</f>
        <v>★</v>
      </c>
      <c r="N16" s="5" t="str">
        <f>IF(OR(H16="",$B$3=""),"",TEXT($B$3+H16,"m/d"))</f>
        <v>11/22</v>
      </c>
      <c r="O16" s="7">
        <f>IF(OR(AND($F16&lt;&gt;"",ISNA(MATCH($F16,$B$6:B15,0))),AND($G16&lt;&gt;"",ISNA(MATCH($G16,$B$6:B15,0)))),"先行作業を上の行へ","")</f>
      </c>
    </row>
    <row r="17" ht="20" customHeight="1" spans="1:15" x14ac:dyDescent="0.25">
      <c r="A17" s="5">
        <v>11</v>
      </c>
      <c r="B17" s="3" t="s">
        <v>51</v>
      </c>
      <c r="C17" s="3" t="s">
        <v>52</v>
      </c>
      <c r="D17" s="3" t="s">
        <v>28</v>
      </c>
      <c r="E17" s="5">
        <v>1</v>
      </c>
      <c r="F17" s="3" t="s">
        <v>46</v>
      </c>
      <c r="G17" s="3" t="s">
        <v>49</v>
      </c>
      <c r="H17" s="5">
        <f>IF(OR($B17="",$E17=""),"",MAX(IF($F17="",0,IFERROR(INDEX($I$6:I16,MATCH($F17,$B$6:B16,0)),0)),IF($G17="",0,IFERROR(INDEX($I$6:I16,MATCH($G17,$B$6:B16,0)),0))))</f>
        <v>22</v>
      </c>
      <c r="I17" s="5">
        <f>IF(H17="","",H17+$E17)</f>
        <v>23</v>
      </c>
      <c r="J17" s="5">
        <f>IF(K17="","",K17-$E17)</f>
        <v>22</v>
      </c>
      <c r="K17" s="5">
        <f>IF(H17="","",IFERROR(AGGREGATE(15,6,$J18:$J$22/((($F18:$F$22=$B17)+($G18:$G$22=$B17))&gt;0),1),$K$3))</f>
        <v>23</v>
      </c>
      <c r="L17" s="5">
        <f>IF(H17="","",J17-H17)</f>
        <v>0</v>
      </c>
      <c r="M17" s="5" t="str">
        <f>IF(L17="","",IF(L17=0,"★",""))</f>
        <v>★</v>
      </c>
      <c r="N17" s="5" t="str">
        <f>IF(OR(H17="",$B$3=""),"",TEXT($B$3+H17,"m/d"))</f>
        <v>11/24</v>
      </c>
      <c r="O17" s="7">
        <f>IF(OR(AND($F17&lt;&gt;"",ISNA(MATCH($F17,$B$6:B16,0))),AND($G17&lt;&gt;"",ISNA(MATCH($G17,$B$6:B16,0)))),"先行作業を上の行へ","")</f>
      </c>
    </row>
    <row r="18" ht="20" customHeight="1" spans="1:15" x14ac:dyDescent="0.25">
      <c r="A18" s="5">
        <v>12</v>
      </c>
      <c r="B18" s="3"/>
      <c r="C18" s="3"/>
      <c r="D18" s="3"/>
      <c r="E18" s="5"/>
      <c r="F18" s="3"/>
      <c r="G18" s="3"/>
      <c r="H18" s="5">
        <f>IF(OR($B18="",$E18=""),"",MAX(IF($F18="",0,IFERROR(INDEX($I$6:I17,MATCH($F18,$B$6:B17,0)),0)),IF($G18="",0,IFERROR(INDEX($I$6:I17,MATCH($G18,$B$6:B17,0)),0))))</f>
      </c>
      <c r="I18" s="5">
        <f>IF(H18="","",H18+$E18)</f>
      </c>
      <c r="J18" s="5">
        <f>IF(K18="","",K18-$E18)</f>
      </c>
      <c r="K18" s="5">
        <f>IF(H18="","",IFERROR(AGGREGATE(15,6,$J19:$J$22/((($F19:$F$22=$B18)+($G19:$G$22=$B18))&gt;0),1),$K$3))</f>
      </c>
      <c r="L18" s="5">
        <f>IF(H18="","",J18-H18)</f>
      </c>
      <c r="M18" s="5">
        <f>IF(L18="","",IF(L18=0,"★",""))</f>
      </c>
      <c r="N18" s="5">
        <f>IF(OR(H18="",$B$3=""),"",TEXT($B$3+H18,"m/d"))</f>
      </c>
      <c r="O18" s="7">
        <f>IF(OR(AND($F18&lt;&gt;"",ISNA(MATCH($F18,$B$6:B17,0))),AND($G18&lt;&gt;"",ISNA(MATCH($G18,$B$6:B17,0)))),"先行作業を上の行へ","")</f>
      </c>
    </row>
    <row r="19" ht="20" customHeight="1" spans="1:15" x14ac:dyDescent="0.25">
      <c r="A19" s="5">
        <v>13</v>
      </c>
      <c r="B19" s="3"/>
      <c r="C19" s="3"/>
      <c r="D19" s="3"/>
      <c r="E19" s="5"/>
      <c r="F19" s="3"/>
      <c r="G19" s="3"/>
      <c r="H19" s="5">
        <f>IF(OR($B19="",$E19=""),"",MAX(IF($F19="",0,IFERROR(INDEX($I$6:I18,MATCH($F19,$B$6:B18,0)),0)),IF($G19="",0,IFERROR(INDEX($I$6:I18,MATCH($G19,$B$6:B18,0)),0))))</f>
      </c>
      <c r="I19" s="5">
        <f>IF(H19="","",H19+$E19)</f>
      </c>
      <c r="J19" s="5">
        <f>IF(K19="","",K19-$E19)</f>
      </c>
      <c r="K19" s="5">
        <f>IF(H19="","",IFERROR(AGGREGATE(15,6,$J20:$J$22/((($F20:$F$22=$B19)+($G20:$G$22=$B19))&gt;0),1),$K$3))</f>
      </c>
      <c r="L19" s="5">
        <f>IF(H19="","",J19-H19)</f>
      </c>
      <c r="M19" s="5">
        <f>IF(L19="","",IF(L19=0,"★",""))</f>
      </c>
      <c r="N19" s="5">
        <f>IF(OR(H19="",$B$3=""),"",TEXT($B$3+H19,"m/d"))</f>
      </c>
      <c r="O19" s="7">
        <f>IF(OR(AND($F19&lt;&gt;"",ISNA(MATCH($F19,$B$6:B18,0))),AND($G19&lt;&gt;"",ISNA(MATCH($G19,$B$6:B18,0)))),"先行作業を上の行へ","")</f>
      </c>
    </row>
    <row r="20" ht="20" customHeight="1" spans="1:15" x14ac:dyDescent="0.25">
      <c r="A20" s="5">
        <v>14</v>
      </c>
      <c r="B20" s="3"/>
      <c r="C20" s="3"/>
      <c r="D20" s="3"/>
      <c r="E20" s="5"/>
      <c r="F20" s="3"/>
      <c r="G20" s="3"/>
      <c r="H20" s="5">
        <f>IF(OR($B20="",$E20=""),"",MAX(IF($F20="",0,IFERROR(INDEX($I$6:I19,MATCH($F20,$B$6:B19,0)),0)),IF($G20="",0,IFERROR(INDEX($I$6:I19,MATCH($G20,$B$6:B19,0)),0))))</f>
      </c>
      <c r="I20" s="5">
        <f>IF(H20="","",H20+$E20)</f>
      </c>
      <c r="J20" s="5">
        <f>IF(K20="","",K20-$E20)</f>
      </c>
      <c r="K20" s="5">
        <f>IF(H20="","",IFERROR(AGGREGATE(15,6,$J21:$J$22/((($F21:$F$22=$B20)+($G21:$G$22=$B20))&gt;0),1),$K$3))</f>
      </c>
      <c r="L20" s="5">
        <f>IF(H20="","",J20-H20)</f>
      </c>
      <c r="M20" s="5">
        <f>IF(L20="","",IF(L20=0,"★",""))</f>
      </c>
      <c r="N20" s="5">
        <f>IF(OR(H20="",$B$3=""),"",TEXT($B$3+H20,"m/d"))</f>
      </c>
      <c r="O20" s="7">
        <f>IF(OR(AND($F20&lt;&gt;"",ISNA(MATCH($F20,$B$6:B19,0))),AND($G20&lt;&gt;"",ISNA(MATCH($G20,$B$6:B19,0)))),"先行作業を上の行へ","")</f>
      </c>
    </row>
    <row r="21" ht="20" customHeight="1" spans="1:15" x14ac:dyDescent="0.25">
      <c r="A21" s="5">
        <v>15</v>
      </c>
      <c r="B21" s="3"/>
      <c r="C21" s="3"/>
      <c r="D21" s="3"/>
      <c r="E21" s="5"/>
      <c r="F21" s="3"/>
      <c r="G21" s="3"/>
      <c r="H21" s="5">
        <f>IF(OR($B21="",$E21=""),"",MAX(IF($F21="",0,IFERROR(INDEX($I$6:I20,MATCH($F21,$B$6:B20,0)),0)),IF($G21="",0,IFERROR(INDEX($I$6:I20,MATCH($G21,$B$6:B20,0)),0))))</f>
      </c>
      <c r="I21" s="5">
        <f>IF(H21="","",H21+$E21)</f>
      </c>
      <c r="J21" s="5">
        <f>IF(K21="","",K21-$E21)</f>
      </c>
      <c r="K21" s="5">
        <f>IF(H21="","",IFERROR(AGGREGATE(15,6,$J22:$J$22/((($F22:$F$22=$B21)+($G22:$G$22=$B21))&gt;0),1),$K$3))</f>
      </c>
      <c r="L21" s="5">
        <f>IF(H21="","",J21-H21)</f>
      </c>
      <c r="M21" s="5">
        <f>IF(L21="","",IF(L21=0,"★",""))</f>
      </c>
      <c r="N21" s="5">
        <f>IF(OR(H21="",$B$3=""),"",TEXT($B$3+H21,"m/d"))</f>
      </c>
      <c r="O21" s="7">
        <f>IF(OR(AND($F21&lt;&gt;"",ISNA(MATCH($F21,$B$6:B20,0))),AND($G21&lt;&gt;"",ISNA(MATCH($G21,$B$6:B20,0)))),"先行作業を上の行へ","")</f>
      </c>
    </row>
    <row r="22" ht="20" customHeight="1" x14ac:dyDescent="0.25"/>
    <row r="23" ht="20" customHeight="1" spans="1:15" x14ac:dyDescent="0.25">
      <c r="A23" s="4" t="s">
        <v>23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</row>
  </sheetData>
  <mergeCells count="9">
    <mergeCell ref="A1:O1"/>
    <mergeCell ref="B2:H2"/>
    <mergeCell ref="J2:O2"/>
    <mergeCell ref="B3:C3"/>
    <mergeCell ref="D3:G3"/>
    <mergeCell ref="H3:J3"/>
    <mergeCell ref="L3:O3"/>
    <mergeCell ref="A4:O4"/>
    <mergeCell ref="A23:O23"/>
  </mergeCells>
  <pageMargins left="0.39" right="0.39" top="0.39" bottom="0.39" header="0.2" footer="0.2"/>
  <pageSetup paperSize="9" orientation="landscape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1"/>
  <sheetViews>
    <sheetView workbookViewId="0" showGridLines="0"/>
  </sheetViews>
  <sheetFormatPr defaultRowHeight="15" outlineLevelRow="0" outlineLevelCol="0" x14ac:dyDescent="55"/>
  <cols>
    <col min="1" max="1" width="22" customWidth="1"/>
    <col min="2" max="2" width="70" customWidth="1"/>
  </cols>
  <sheetData>
    <row r="1" ht="28" customHeight="1" spans="1:2" x14ac:dyDescent="0.25">
      <c r="A1" s="1" t="s">
        <v>0</v>
      </c>
      <c r="B1" s="1"/>
    </row>
    <row r="2" ht="20" customHeight="1" spans="1:2" x14ac:dyDescent="0.25">
      <c r="A2" s="2" t="s">
        <v>53</v>
      </c>
      <c r="B2" s="7" t="s">
        <v>54</v>
      </c>
    </row>
    <row r="3" ht="20" customHeight="1" spans="1:2" x14ac:dyDescent="0.25">
      <c r="A3" s="2" t="s">
        <v>55</v>
      </c>
      <c r="B3" s="7" t="s">
        <v>56</v>
      </c>
    </row>
    <row r="4" ht="20" customHeight="1" spans="1:2" x14ac:dyDescent="0.25">
      <c r="A4" s="2" t="s">
        <v>57</v>
      </c>
      <c r="B4" s="7" t="s">
        <v>58</v>
      </c>
    </row>
    <row r="5" ht="20" customHeight="1" spans="1:2" x14ac:dyDescent="0.25">
      <c r="A5" s="2" t="s">
        <v>59</v>
      </c>
      <c r="B5" s="7" t="s">
        <v>60</v>
      </c>
    </row>
    <row r="6" ht="20" customHeight="1" spans="1:2" x14ac:dyDescent="0.25">
      <c r="A6" s="2" t="s">
        <v>61</v>
      </c>
      <c r="B6" s="7" t="s">
        <v>62</v>
      </c>
    </row>
    <row r="7" ht="20" customHeight="1" spans="1:2" x14ac:dyDescent="0.25">
      <c r="A7" s="2" t="s">
        <v>63</v>
      </c>
      <c r="B7" s="7" t="s">
        <v>64</v>
      </c>
    </row>
    <row r="8" ht="20" customHeight="1" spans="1:2" x14ac:dyDescent="0.25">
      <c r="A8" s="2" t="s">
        <v>65</v>
      </c>
      <c r="B8" s="7" t="s">
        <v>66</v>
      </c>
    </row>
    <row r="9" ht="20" customHeight="1" spans="1:2" x14ac:dyDescent="0.25">
      <c r="A9" s="2" t="s">
        <v>67</v>
      </c>
      <c r="B9" s="7" t="s">
        <v>68</v>
      </c>
    </row>
    <row r="10" ht="20" customHeight="1" spans="1:2" x14ac:dyDescent="0.25">
      <c r="A10" s="2" t="s">
        <v>69</v>
      </c>
      <c r="B10" s="7" t="s">
        <v>70</v>
      </c>
    </row>
    <row r="11" ht="20" customHeight="1" spans="1:2" x14ac:dyDescent="0.25">
      <c r="A11" s="2" t="s">
        <v>71</v>
      </c>
      <c r="B11" s="7" t="s">
        <v>72</v>
      </c>
    </row>
  </sheetData>
  <mergeCells count="1">
    <mergeCell ref="A1:B1"/>
  </mergeCells>
  <pageMargins left="0.39" right="0.39" top="0.39" bottom="0.39" header="0.2" footer="0.2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記入用</vt:lpstr>
      <vt:lpstr>記入例</vt:lpstr>
      <vt:lpstr>説明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工程フクロウ（FUKULO／合同会社商陣）</dc:creator>
  <dc:title/>
  <dc:subject/>
  <dc:description/>
  <cp:keywords/>
  <cp:category/>
  <cp:lastModifiedBy>Unknown</cp:lastModifiedBy>
  <dcterms:created xsi:type="dcterms:W3CDTF">2026-10-03T00:00:00Z</dcterms:created>
  <dcterms:modified xsi:type="dcterms:W3CDTF">2026-10-03T00:00:00Z</dcterms:modified>
</cp:coreProperties>
</file>