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<sst xmlns="http://schemas.openxmlformats.org/spreadsheetml/2006/main" count="167" uniqueCount="67">
  <si>
    <t>工期の計算表（土日・祝日を除く）</t>
  </si>
  <si>
    <t>工事名</t>
  </si>
  <si>
    <t>作成者</t>
  </si>
  <si>
    <t>A は稼働日から完成日を出す計算、B は契約の工期（着工日〜完成日）の中に稼働日が何日あるかの確認、C は準備・天候・後片付けまで見込んだ工期の見積りです。休みの曜日は、1＝土日休み、11＝日曜だけ休み、を入れます。</t>
  </si>
  <si>
    <t>A. 着工日と稼働日数から、完成日を出す</t>
  </si>
  <si>
    <t>着工日</t>
  </si>
  <si>
    <t>休みの曜日</t>
  </si>
  <si>
    <t>1＝土日休み／11＝日曜だけ休み</t>
  </si>
  <si>
    <t>必要な稼働日数</t>
  </si>
  <si>
    <t>完成日</t>
  </si>
  <si>
    <t>暦日の工期（初日を含む）</t>
  </si>
  <si>
    <t>B. 着工日と完成日から、稼働日数を数える（契約の工期の確認）</t>
  </si>
  <si>
    <t>稼働日数</t>
  </si>
  <si>
    <t>休みの日数</t>
  </si>
  <si>
    <t>休みの割合</t>
  </si>
  <si>
    <t>C. 準備・天候・後片付けを見込んだ工期（工期に関する基準の考え方で見積る）</t>
  </si>
  <si>
    <t>準備期間（日）</t>
  </si>
  <si>
    <t>資機材や作業員の手配、現地調査、現場事務所の設置など、着工から本体の作業に入るまでの日数。記入例の15日は例です。</t>
  </si>
  <si>
    <t>施工に必要な実日数</t>
  </si>
  <si>
    <t>作業そのものに要る日数（工程表で数えた稼働日）</t>
  </si>
  <si>
    <t>実日数に掛ける率</t>
  </si>
  <si>
    <t>雨など天候で作業できない日を見込む率（雨休率）。国土交通省発注の土木工事では、実日数に雨休率を掛けた日数を見込み、雨休率は地域ごとの値のほか0.7も使えるとされています（工期に関する基準の参考欄）。民間の工事では自社の実績で決めます。</t>
  </si>
  <si>
    <t>見込む日数</t>
  </si>
  <si>
    <t>実日数×率（切り上げ）</t>
  </si>
  <si>
    <t>後片付け期間（日）</t>
  </si>
  <si>
    <t>完了検査・清掃・手直しの日数。国土交通省発注の土木工事では20日を最低限必要な後片付け期間としています（工期に関する基準の参考欄）。</t>
  </si>
  <si>
    <t>工期の目安（暦日）</t>
  </si>
  <si>
    <t>A の着工日からの完成日</t>
  </si>
  <si>
    <t>C は暦日で足し上げる見積りです。休日を A・B のように1日ずつ除く方法と混ぜないでください（率に休日の分まで含めて見込むなら、さらに休日を除くと二重になります）。</t>
  </si>
  <si>
    <t>休日の一覧（A・B の計算でここに入れた日は数えません）</t>
  </si>
  <si>
    <t>祝日は内閣府「国民の祝日について」（令和8年・令和9年）のとおりに入れてあります。12月29日〜1月3日は会社の休みの例です。自社の休み（夏季休暇・現場の休工日）を下の空欄に足すと、日数の計算に入ります。</t>
  </si>
  <si>
    <t>休日</t>
  </si>
  <si>
    <t>文化の日</t>
  </si>
  <si>
    <t>勤労感謝の日</t>
  </si>
  <si>
    <t>年末年始の休み（例）</t>
  </si>
  <si>
    <t>元日</t>
  </si>
  <si>
    <t>成人の日</t>
  </si>
  <si>
    <t>建国記念の日</t>
  </si>
  <si>
    <t>天皇誕生日</t>
  </si>
  <si>
    <t>振替休日（春分の日）</t>
  </si>
  <si>
    <t>昭和の日</t>
  </si>
  <si>
    <t>憲法記念日</t>
  </si>
  <si>
    <t>みどりの日</t>
  </si>
  <si>
    <t>こどもの日</t>
  </si>
  <si>
    <t>〇〇ビル3階 事務所内装改修工事</t>
  </si>
  <si>
    <t>株式会社サンプル建設 鈴木 一郎</t>
  </si>
  <si>
    <t>工期の計算表（土日・祝日を除く／工期に関する基準の考え方）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</si>
  <si>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</si>
  <si>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</si>
  <si>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</si>
  <si>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</si>
  <si>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</si>
  <si>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A は着工日・休みの曜日（1＝土日休み、11＝日曜だけ休み）・必要な稼働日数を入れると完成日が出ます。B は着工日と完成日を入れると、その間の稼働日数と休みの日数が出ます（休みの曜日は A の欄を使います）。C は準備期間・実日数・率・後片付け期間を入れると、暦日の工期の目安と、A の着工日から数えた完成日が出ます。</t>
  </si>
  <si>
    <t>自社に合わせて直すなら</t>
  </si>
  <si>
    <t>自社の休み（夏季休暇・年末年始・現場の休工日）は、休日の一覧の空欄に日付を足してください。年末年始の休み（12/29〜1/3）は例なので、自社の休みに合わせて直します。</t>
  </si>
  <si>
    <t>気をつけること</t>
  </si>
  <si>
    <t>A・B は休日を1日ずつ除く計算、C は率で天候などを見込む計算です。率に休日の分まで含めて見込んだ場合は、C の結果からさらに休日を除くと二重に数えることになります。数式のセルは上書きしないでください。記入例の日数・率はすべて例です。</t>
  </si>
  <si>
    <t>この様式について</t>
  </si>
  <si>
    <t>C の考え方は、中央建設業審議会「工期に関する基準」で工期の設定に考慮する事項として挙げられている、準備期間・後片付け期間・降雨日などの作業不能日数と、同基準の参考欄にある国土交通省発注の土木工事の扱い（実日数×雨休率を降雨日とする、後片付け期間は最低20日）にならってい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</si>
  <si>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</si>
  <si>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</si>
  <si>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関係する法令等</t>
  </si>
  <si>
    <t>建設業法第19条第1項第3号（工事着手の時期と工事完成の時期）・第4号（工事を施工しない日または時間帯を定めるときはその内容）・第19条の5（著しく短い工期の禁止。令和7年12月12日施行の改正で受注者にも適用）・第20条第1項（工程ごとの作業とその準備に必要な日数を見積書に書く努力義務）。中央建設業審議会「工期に関する基準」（令和2年7月20日決定、令和6年3月27日最終改定）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</si>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</sst>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</fonts>
  <fills count="4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3" width="16" customWidth="1"/>
    <col min="4" max="4" width="14" customWidth="1"/>
    <col min="5" max="5" width="24" customWidth="1"/>
    <col min="6" max="6" width="14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3"/>
      <c r="D2" s="2" t="s">
        <v>2</v>
      </c>
      <c r="E2" s="3"/>
      <c r="F2" s="3"/>
    </row>
    <row r="3" ht="20" customHeight="1" spans="1:6" x14ac:dyDescent="0.25">
      <c r="A3" s="4" t="s">
        <v>3</v>
      </c>
      <c r="B3" s="4"/>
      <c r="C3" s="4"/>
      <c r="D3" s="4"/>
      <c r="E3" s="4"/>
      <c r="F3" s="4"/>
    </row>
    <row r="4" ht="20" customHeight="1" spans="1:6" x14ac:dyDescent="0.25">
      <c r="A4" s="5" t="s">
        <v>4</v>
      </c>
      <c r="B4" s="5"/>
      <c r="C4" s="5"/>
      <c r="D4" s="5"/>
      <c r="E4" s="5"/>
      <c r="F4" s="5"/>
    </row>
    <row r="5" ht="20" customHeight="1" spans="1:6" x14ac:dyDescent="0.25">
      <c r="A5" s="2" t="s">
        <v>5</v>
      </c>
      <c r="B5" s="3"/>
      <c r="C5" s="2" t="s">
        <v>6</v>
      </c>
      <c r="D5" s="6"/>
      <c r="E5" s="4" t="s">
        <v>7</v>
      </c>
      <c r="F5" s="4"/>
    </row>
    <row r="6" ht="20" customHeight="1" spans="1:6" x14ac:dyDescent="0.25">
      <c r="A6" s="2" t="s">
        <v>8</v>
      </c>
      <c r="B6" s="6"/>
      <c r="C6" s="2" t="s">
        <v>9</v>
      </c>
      <c r="D6" s="7">
        <f>IF(OR(B5="",B6="",D5=""),"",TEXT(WORKDAY.INTL(B5-1,B6,D5,$B$25:$B$46),"yyyy/mm/dd"))</f>
      </c>
      <c r="E6" s="2" t="s">
        <v>10</v>
      </c>
      <c r="F6" s="6">
        <f>IF(OR(B5="",B6="",D5=""),"",WORKDAY.INTL(B5-1,B6,D5,$B$25:$B$46)-B5+1)</f>
      </c>
    </row>
    <row r="7" ht="20" customHeight="1" x14ac:dyDescent="0.25"/>
    <row r="8" ht="20" customHeight="1" spans="1:6" x14ac:dyDescent="0.25">
      <c r="A8" s="5" t="s">
        <v>11</v>
      </c>
      <c r="B8" s="5"/>
      <c r="C8" s="5"/>
      <c r="D8" s="5"/>
      <c r="E8" s="5"/>
      <c r="F8" s="5"/>
    </row>
    <row r="9" ht="20" customHeight="1" spans="1:6" x14ac:dyDescent="0.25">
      <c r="A9" s="2" t="s">
        <v>5</v>
      </c>
      <c r="B9" s="3"/>
      <c r="C9" s="2" t="s">
        <v>9</v>
      </c>
      <c r="D9" s="3"/>
      <c r="E9" s="2" t="s">
        <v>10</v>
      </c>
      <c r="F9" s="6">
        <f>IF(OR(B9="",D9=""),"",D9-B9+1)</f>
      </c>
    </row>
    <row r="10" ht="20" customHeight="1" spans="1:6" x14ac:dyDescent="0.25">
      <c r="A10" s="2" t="s">
        <v>12</v>
      </c>
      <c r="B10" s="6">
        <f>IF(OR(B9="",D9="",D5=""),"",NETWORKDAYS.INTL(B9,D9,D5,$B$25:$B$46))</f>
      </c>
      <c r="C10" s="2" t="s">
        <v>13</v>
      </c>
      <c r="D10" s="6">
        <f>IF(OR(F9="",B10=""),"",F9-B10)</f>
      </c>
      <c r="E10" s="2" t="s">
        <v>14</v>
      </c>
      <c r="F10" s="8">
        <f>IF(OR(F9="",D10=""),"",D10/F9)</f>
      </c>
    </row>
    <row r="11" ht="20" customHeight="1" x14ac:dyDescent="0.25"/>
    <row r="12" ht="20" customHeight="1" spans="1:6" x14ac:dyDescent="0.25">
      <c r="A12" s="5" t="s">
        <v>15</v>
      </c>
      <c r="B12" s="5"/>
      <c r="C12" s="5"/>
      <c r="D12" s="5"/>
      <c r="E12" s="5"/>
      <c r="F12" s="5"/>
    </row>
    <row r="13" ht="20" customHeight="1" spans="1:6" x14ac:dyDescent="0.25">
      <c r="A13" s="2" t="s">
        <v>16</v>
      </c>
      <c r="B13" s="6"/>
      <c r="C13" s="4" t="s">
        <v>17</v>
      </c>
      <c r="D13" s="4"/>
      <c r="E13" s="4"/>
      <c r="F13" s="4"/>
    </row>
    <row r="14" ht="20" customHeight="1" spans="1:6" x14ac:dyDescent="0.25">
      <c r="A14" s="2" t="s">
        <v>18</v>
      </c>
      <c r="B14" s="6"/>
      <c r="C14" s="4" t="s">
        <v>19</v>
      </c>
      <c r="D14" s="4"/>
      <c r="E14" s="4"/>
      <c r="F14" s="4"/>
    </row>
    <row r="15" ht="44" customHeight="1" spans="1:6" x14ac:dyDescent="0.25">
      <c r="A15" s="2" t="s">
        <v>20</v>
      </c>
      <c r="B15" s="6"/>
      <c r="C15" s="4" t="s">
        <v>21</v>
      </c>
      <c r="D15" s="4"/>
      <c r="E15" s="4"/>
      <c r="F15" s="4"/>
    </row>
    <row r="16" ht="20" customHeight="1" spans="1:6" x14ac:dyDescent="0.25">
      <c r="A16" s="2" t="s">
        <v>22</v>
      </c>
      <c r="B16" s="6">
        <f>IF(OR(B14="",B15=""),"",ROUNDUP(B14*B15,0))</f>
      </c>
      <c r="C16" s="4" t="s">
        <v>23</v>
      </c>
      <c r="D16" s="4"/>
      <c r="E16" s="4"/>
      <c r="F16" s="4"/>
    </row>
    <row r="17" ht="30" customHeight="1" spans="1:6" x14ac:dyDescent="0.25">
      <c r="A17" s="2" t="s">
        <v>24</v>
      </c>
      <c r="B17" s="6"/>
      <c r="C17" s="4" t="s">
        <v>25</v>
      </c>
      <c r="D17" s="4"/>
      <c r="E17" s="4"/>
      <c r="F17" s="4"/>
    </row>
    <row r="18" ht="20" customHeight="1" spans="1:6" x14ac:dyDescent="0.25">
      <c r="A18" s="2" t="s">
        <v>26</v>
      </c>
      <c r="B18" s="6">
        <f>IF(COUNT(B13,B14,B17)=0,"",N(B13)+N(B14)+N(B16)+N(B17))</f>
      </c>
      <c r="C18" s="2" t="s">
        <v>27</v>
      </c>
      <c r="D18" s="7">
        <f>IF(OR(B5="",B18=""),"",TEXT(B5+B18-1,"yyyy/mm/dd"))</f>
      </c>
      <c r="E18" s="7"/>
      <c r="F18" s="7"/>
    </row>
    <row r="19" ht="20" customHeight="1" spans="1:6" x14ac:dyDescent="0.25">
      <c r="A19" s="4" t="s">
        <v>28</v>
      </c>
      <c r="B19" s="4"/>
      <c r="C19" s="4"/>
      <c r="D19" s="4"/>
      <c r="E19" s="4"/>
      <c r="F19" s="4"/>
    </row>
    <row r="20" ht="20" customHeight="1" x14ac:dyDescent="0.25"/>
    <row r="21" ht="20" customHeight="1" spans="1:6" x14ac:dyDescent="0.25">
      <c r="A21" s="5" t="s">
        <v>29</v>
      </c>
      <c r="B21" s="5"/>
      <c r="C21" s="5"/>
      <c r="D21" s="5"/>
      <c r="E21" s="5"/>
      <c r="F21" s="5"/>
    </row>
    <row r="22" ht="20" customHeight="1" spans="1:6" x14ac:dyDescent="0.25">
      <c r="A22" s="4" t="s">
        <v>30</v>
      </c>
      <c r="B22" s="4"/>
      <c r="C22" s="4"/>
      <c r="D22" s="4"/>
      <c r="E22" s="4"/>
      <c r="F22" s="4"/>
    </row>
    <row r="23" ht="20" customHeight="1" x14ac:dyDescent="0.25"/>
    <row r="24" ht="20" customHeight="1" x14ac:dyDescent="0.25"/>
    <row r="25" ht="20" customHeight="1" spans="1:6" x14ac:dyDescent="0.25">
      <c r="A25" s="2" t="s">
        <v>31</v>
      </c>
      <c r="B25" s="9">
        <v>46329</v>
      </c>
      <c r="C25" s="7" t="s">
        <v>32</v>
      </c>
      <c r="D25" s="7"/>
      <c r="E25" s="7"/>
      <c r="F25" s="7"/>
    </row>
    <row r="26" ht="20" customHeight="1" spans="1:6" x14ac:dyDescent="0.25">
      <c r="A26" s="2" t="s">
        <v>31</v>
      </c>
      <c r="B26" s="9">
        <v>46349</v>
      </c>
      <c r="C26" s="7" t="s">
        <v>33</v>
      </c>
      <c r="D26" s="7"/>
      <c r="E26" s="7"/>
      <c r="F26" s="7"/>
    </row>
    <row r="27" ht="20" customHeight="1" spans="1:6" x14ac:dyDescent="0.25">
      <c r="A27" s="2" t="s">
        <v>31</v>
      </c>
      <c r="B27" s="9">
        <v>46385</v>
      </c>
      <c r="C27" s="7" t="s">
        <v>34</v>
      </c>
      <c r="D27" s="7"/>
      <c r="E27" s="7"/>
      <c r="F27" s="7"/>
    </row>
    <row r="28" ht="20" customHeight="1" spans="1:6" x14ac:dyDescent="0.25">
      <c r="A28" s="2" t="s">
        <v>31</v>
      </c>
      <c r="B28" s="9">
        <v>46386</v>
      </c>
      <c r="C28" s="7" t="s">
        <v>34</v>
      </c>
      <c r="D28" s="7"/>
      <c r="E28" s="7"/>
      <c r="F28" s="7"/>
    </row>
    <row r="29" ht="20" customHeight="1" spans="1:6" x14ac:dyDescent="0.25">
      <c r="A29" s="2" t="s">
        <v>31</v>
      </c>
      <c r="B29" s="9">
        <v>46387</v>
      </c>
      <c r="C29" s="7" t="s">
        <v>34</v>
      </c>
      <c r="D29" s="7"/>
      <c r="E29" s="7"/>
      <c r="F29" s="7"/>
    </row>
    <row r="30" ht="20" customHeight="1" spans="1:6" x14ac:dyDescent="0.25">
      <c r="A30" s="2" t="s">
        <v>31</v>
      </c>
      <c r="B30" s="9">
        <v>46388</v>
      </c>
      <c r="C30" s="7" t="s">
        <v>35</v>
      </c>
      <c r="D30" s="7"/>
      <c r="E30" s="7"/>
      <c r="F30" s="7"/>
    </row>
    <row r="31" ht="20" customHeight="1" spans="1:6" x14ac:dyDescent="0.25">
      <c r="A31" s="2" t="s">
        <v>31</v>
      </c>
      <c r="B31" s="9">
        <v>46389</v>
      </c>
      <c r="C31" s="7" t="s">
        <v>34</v>
      </c>
      <c r="D31" s="7"/>
      <c r="E31" s="7"/>
      <c r="F31" s="7"/>
    </row>
    <row r="32" ht="20" customHeight="1" spans="1:6" x14ac:dyDescent="0.25">
      <c r="A32" s="2" t="s">
        <v>31</v>
      </c>
      <c r="B32" s="9">
        <v>46390</v>
      </c>
      <c r="C32" s="7" t="s">
        <v>34</v>
      </c>
      <c r="D32" s="7"/>
      <c r="E32" s="7"/>
      <c r="F32" s="7"/>
    </row>
    <row r="33" ht="20" customHeight="1" spans="1:6" x14ac:dyDescent="0.25">
      <c r="A33" s="2" t="s">
        <v>31</v>
      </c>
      <c r="B33" s="9">
        <v>46398</v>
      </c>
      <c r="C33" s="7" t="s">
        <v>36</v>
      </c>
      <c r="D33" s="7"/>
      <c r="E33" s="7"/>
      <c r="F33" s="7"/>
    </row>
    <row r="34" ht="20" customHeight="1" spans="1:6" x14ac:dyDescent="0.25">
      <c r="A34" s="2" t="s">
        <v>31</v>
      </c>
      <c r="B34" s="9">
        <v>46429</v>
      </c>
      <c r="C34" s="7" t="s">
        <v>37</v>
      </c>
      <c r="D34" s="7"/>
      <c r="E34" s="7"/>
      <c r="F34" s="7"/>
    </row>
    <row r="35" ht="20" customHeight="1" spans="1:6" x14ac:dyDescent="0.25">
      <c r="A35" s="2" t="s">
        <v>31</v>
      </c>
      <c r="B35" s="9">
        <v>46441</v>
      </c>
      <c r="C35" s="7" t="s">
        <v>38</v>
      </c>
      <c r="D35" s="7"/>
      <c r="E35" s="7"/>
      <c r="F35" s="7"/>
    </row>
    <row r="36" ht="20" customHeight="1" spans="1:6" x14ac:dyDescent="0.25">
      <c r="A36" s="2" t="s">
        <v>31</v>
      </c>
      <c r="B36" s="9">
        <v>46468</v>
      </c>
      <c r="C36" s="7" t="s">
        <v>39</v>
      </c>
      <c r="D36" s="7"/>
      <c r="E36" s="7"/>
      <c r="F36" s="7"/>
    </row>
    <row r="37" ht="20" customHeight="1" spans="1:6" x14ac:dyDescent="0.25">
      <c r="A37" s="2" t="s">
        <v>31</v>
      </c>
      <c r="B37" s="9">
        <v>46506</v>
      </c>
      <c r="C37" s="7" t="s">
        <v>40</v>
      </c>
      <c r="D37" s="7"/>
      <c r="E37" s="7"/>
      <c r="F37" s="7"/>
    </row>
    <row r="38" ht="20" customHeight="1" spans="1:6" x14ac:dyDescent="0.25">
      <c r="A38" s="2" t="s">
        <v>31</v>
      </c>
      <c r="B38" s="9">
        <v>46510</v>
      </c>
      <c r="C38" s="7" t="s">
        <v>41</v>
      </c>
      <c r="D38" s="7"/>
      <c r="E38" s="7"/>
      <c r="F38" s="7"/>
    </row>
    <row r="39" ht="20" customHeight="1" spans="1:6" x14ac:dyDescent="0.25">
      <c r="A39" s="2" t="s">
        <v>31</v>
      </c>
      <c r="B39" s="9">
        <v>46511</v>
      </c>
      <c r="C39" s="7" t="s">
        <v>42</v>
      </c>
      <c r="D39" s="7"/>
      <c r="E39" s="7"/>
      <c r="F39" s="7"/>
    </row>
    <row r="40" ht="20" customHeight="1" spans="1:6" x14ac:dyDescent="0.25">
      <c r="A40" s="2" t="s">
        <v>31</v>
      </c>
      <c r="B40" s="9">
        <v>46512</v>
      </c>
      <c r="C40" s="7" t="s">
        <v>43</v>
      </c>
      <c r="D40" s="7"/>
      <c r="E40" s="7"/>
      <c r="F40" s="7"/>
    </row>
    <row r="41" ht="20" customHeight="1" spans="1:6" x14ac:dyDescent="0.25">
      <c r="A41" s="2" t="s">
        <v>31</v>
      </c>
      <c r="B41" s="3"/>
      <c r="C41" s="7"/>
      <c r="D41" s="7"/>
      <c r="E41" s="7"/>
      <c r="F41" s="7"/>
    </row>
    <row r="42" ht="20" customHeight="1" spans="1:6" x14ac:dyDescent="0.25">
      <c r="A42" s="2" t="s">
        <v>31</v>
      </c>
      <c r="B42" s="3"/>
      <c r="C42" s="7"/>
      <c r="D42" s="7"/>
      <c r="E42" s="7"/>
      <c r="F42" s="7"/>
    </row>
    <row r="43" ht="20" customHeight="1" spans="1:6" x14ac:dyDescent="0.25">
      <c r="A43" s="2" t="s">
        <v>31</v>
      </c>
      <c r="B43" s="3"/>
      <c r="C43" s="7"/>
      <c r="D43" s="7"/>
      <c r="E43" s="7"/>
      <c r="F43" s="7"/>
    </row>
    <row r="44" ht="20" customHeight="1" spans="1:6" x14ac:dyDescent="0.25">
      <c r="A44" s="2" t="s">
        <v>31</v>
      </c>
      <c r="B44" s="3"/>
      <c r="C44" s="7"/>
      <c r="D44" s="7"/>
      <c r="E44" s="7"/>
      <c r="F44" s="7"/>
    </row>
    <row r="45" ht="20" customHeight="1" spans="1:6" x14ac:dyDescent="0.25">
      <c r="A45" s="2" t="s">
        <v>31</v>
      </c>
      <c r="B45" s="3"/>
      <c r="C45" s="7"/>
      <c r="D45" s="7"/>
      <c r="E45" s="7"/>
      <c r="F45" s="7"/>
    </row>
    <row r="46" ht="20" customHeight="1" spans="1:6" x14ac:dyDescent="0.25">
      <c r="A46" s="2" t="s">
        <v>31</v>
      </c>
      <c r="B46" s="3"/>
      <c r="C46" s="7"/>
      <c r="D46" s="7"/>
      <c r="E46" s="7"/>
      <c r="F46" s="7"/>
    </row>
  </sheetData>
  <mergeCells count="39">
    <mergeCell ref="A1:F1"/>
    <mergeCell ref="B2:C2"/>
    <mergeCell ref="E2:F2"/>
    <mergeCell ref="A3:F3"/>
    <mergeCell ref="A4:F4"/>
    <mergeCell ref="E5:F5"/>
    <mergeCell ref="A8:F8"/>
    <mergeCell ref="A12:F12"/>
    <mergeCell ref="C13:F13"/>
    <mergeCell ref="C14:F14"/>
    <mergeCell ref="C15:F15"/>
    <mergeCell ref="C16:F16"/>
    <mergeCell ref="C17:F17"/>
    <mergeCell ref="D18:F18"/>
    <mergeCell ref="A19:F19"/>
    <mergeCell ref="A21:F21"/>
    <mergeCell ref="A22:F22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3" width="16" customWidth="1"/>
    <col min="4" max="4" width="14" customWidth="1"/>
    <col min="5" max="5" width="24" customWidth="1"/>
    <col min="6" max="6" width="14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44</v>
      </c>
      <c r="C2" s="3"/>
      <c r="D2" s="2" t="s">
        <v>2</v>
      </c>
      <c r="E2" s="3" t="s">
        <v>45</v>
      </c>
      <c r="F2" s="3"/>
    </row>
    <row r="3" ht="20" customHeight="1" spans="1:6" x14ac:dyDescent="0.25">
      <c r="A3" s="4" t="s">
        <v>3</v>
      </c>
      <c r="B3" s="4"/>
      <c r="C3" s="4"/>
      <c r="D3" s="4"/>
      <c r="E3" s="4"/>
      <c r="F3" s="4"/>
    </row>
    <row r="4" ht="20" customHeight="1" spans="1:6" x14ac:dyDescent="0.25">
      <c r="A4" s="5" t="s">
        <v>4</v>
      </c>
      <c r="B4" s="5"/>
      <c r="C4" s="5"/>
      <c r="D4" s="5"/>
      <c r="E4" s="5"/>
      <c r="F4" s="5"/>
    </row>
    <row r="5" ht="20" customHeight="1" spans="1:6" x14ac:dyDescent="0.25">
      <c r="A5" s="2" t="s">
        <v>5</v>
      </c>
      <c r="B5" s="9">
        <v>46335</v>
      </c>
      <c r="C5" s="2" t="s">
        <v>6</v>
      </c>
      <c r="D5" s="6">
        <v>1</v>
      </c>
      <c r="E5" s="4" t="s">
        <v>7</v>
      </c>
      <c r="F5" s="4"/>
    </row>
    <row r="6" ht="20" customHeight="1" spans="1:6" x14ac:dyDescent="0.25">
      <c r="A6" s="2" t="s">
        <v>8</v>
      </c>
      <c r="B6" s="6">
        <v>20</v>
      </c>
      <c r="C6" s="2" t="s">
        <v>9</v>
      </c>
      <c r="D6" s="7" t="str">
        <f>IF(OR(B5="",B6="",D5=""),"",TEXT(WORKDAY.INTL(B5-1,B6,D5,$B$25:$B$46),"yyyy/mm/dd"))</f>
        <v>2026/12/07</v>
      </c>
      <c r="E6" s="2" t="s">
        <v>10</v>
      </c>
      <c r="F6" s="6">
        <f>IF(OR(B5="",B6="",D5=""),"",WORKDAY.INTL(B5-1,B6,D5,$B$25:$B$46)-B5+1)</f>
        <v>29</v>
      </c>
    </row>
    <row r="7" ht="20" customHeight="1" x14ac:dyDescent="0.25"/>
    <row r="8" ht="20" customHeight="1" spans="1:6" x14ac:dyDescent="0.25">
      <c r="A8" s="5" t="s">
        <v>11</v>
      </c>
      <c r="B8" s="5"/>
      <c r="C8" s="5"/>
      <c r="D8" s="5"/>
      <c r="E8" s="5"/>
      <c r="F8" s="5"/>
    </row>
    <row r="9" ht="20" customHeight="1" spans="1:6" x14ac:dyDescent="0.25">
      <c r="A9" s="2" t="s">
        <v>5</v>
      </c>
      <c r="B9" s="9">
        <v>46328</v>
      </c>
      <c r="C9" s="2" t="s">
        <v>9</v>
      </c>
      <c r="D9" s="9">
        <v>46358</v>
      </c>
      <c r="E9" s="2" t="s">
        <v>10</v>
      </c>
      <c r="F9" s="6">
        <f>IF(OR(B9="",D9=""),"",D9-B9+1)</f>
        <v>31</v>
      </c>
    </row>
    <row r="10" ht="20" customHeight="1" spans="1:6" x14ac:dyDescent="0.25">
      <c r="A10" s="2" t="s">
        <v>12</v>
      </c>
      <c r="B10" s="6">
        <f>IF(OR(B9="",D9="",D5=""),"",NETWORKDAYS.INTL(B9,D9,D5,$B$25:$B$46))</f>
        <v>21</v>
      </c>
      <c r="C10" s="2" t="s">
        <v>13</v>
      </c>
      <c r="D10" s="6">
        <f>IF(OR(F9="",B10=""),"",F9-B10)</f>
        <v>10</v>
      </c>
      <c r="E10" s="2" t="s">
        <v>14</v>
      </c>
      <c r="F10" s="8">
        <f>IF(OR(F9="",D10=""),"",D10/F9)</f>
        <v>0.3225806451612903</v>
      </c>
    </row>
    <row r="11" ht="20" customHeight="1" x14ac:dyDescent="0.25"/>
    <row r="12" ht="20" customHeight="1" spans="1:6" x14ac:dyDescent="0.25">
      <c r="A12" s="5" t="s">
        <v>15</v>
      </c>
      <c r="B12" s="5"/>
      <c r="C12" s="5"/>
      <c r="D12" s="5"/>
      <c r="E12" s="5"/>
      <c r="F12" s="5"/>
    </row>
    <row r="13" ht="20" customHeight="1" spans="1:6" x14ac:dyDescent="0.25">
      <c r="A13" s="2" t="s">
        <v>16</v>
      </c>
      <c r="B13" s="6">
        <v>15</v>
      </c>
      <c r="C13" s="4" t="s">
        <v>17</v>
      </c>
      <c r="D13" s="4"/>
      <c r="E13" s="4"/>
      <c r="F13" s="4"/>
    </row>
    <row r="14" ht="20" customHeight="1" spans="1:6" x14ac:dyDescent="0.25">
      <c r="A14" s="2" t="s">
        <v>18</v>
      </c>
      <c r="B14" s="6">
        <v>40</v>
      </c>
      <c r="C14" s="4" t="s">
        <v>19</v>
      </c>
      <c r="D14" s="4"/>
      <c r="E14" s="4"/>
      <c r="F14" s="4"/>
    </row>
    <row r="15" ht="44" customHeight="1" spans="1:6" x14ac:dyDescent="0.25">
      <c r="A15" s="2" t="s">
        <v>20</v>
      </c>
      <c r="B15" s="6">
        <v>0.7</v>
      </c>
      <c r="C15" s="4" t="s">
        <v>21</v>
      </c>
      <c r="D15" s="4"/>
      <c r="E15" s="4"/>
      <c r="F15" s="4"/>
    </row>
    <row r="16" ht="20" customHeight="1" spans="1:6" x14ac:dyDescent="0.25">
      <c r="A16" s="2" t="s">
        <v>22</v>
      </c>
      <c r="B16" s="6">
        <f>IF(OR(B14="",B15=""),"",ROUNDUP(B14*B15,0))</f>
        <v>28</v>
      </c>
      <c r="C16" s="4" t="s">
        <v>23</v>
      </c>
      <c r="D16" s="4"/>
      <c r="E16" s="4"/>
      <c r="F16" s="4"/>
    </row>
    <row r="17" ht="30" customHeight="1" spans="1:6" x14ac:dyDescent="0.25">
      <c r="A17" s="2" t="s">
        <v>24</v>
      </c>
      <c r="B17" s="6">
        <v>20</v>
      </c>
      <c r="C17" s="4" t="s">
        <v>25</v>
      </c>
      <c r="D17" s="4"/>
      <c r="E17" s="4"/>
      <c r="F17" s="4"/>
    </row>
    <row r="18" ht="20" customHeight="1" spans="1:6" x14ac:dyDescent="0.25">
      <c r="A18" s="2" t="s">
        <v>26</v>
      </c>
      <c r="B18" s="6">
        <f>IF(COUNT(B13,B14,B17)=0,"",N(B13)+N(B14)+N(B16)+N(B17))</f>
        <v>103</v>
      </c>
      <c r="C18" s="2" t="s">
        <v>27</v>
      </c>
      <c r="D18" s="7" t="str">
        <f>IF(OR(B5="",B18=""),"",TEXT(B5+B18-1,"yyyy/mm/dd"))</f>
        <v>2027/02/19</v>
      </c>
      <c r="E18" s="7"/>
      <c r="F18" s="7"/>
    </row>
    <row r="19" ht="20" customHeight="1" spans="1:6" x14ac:dyDescent="0.25">
      <c r="A19" s="4" t="s">
        <v>28</v>
      </c>
      <c r="B19" s="4"/>
      <c r="C19" s="4"/>
      <c r="D19" s="4"/>
      <c r="E19" s="4"/>
      <c r="F19" s="4"/>
    </row>
    <row r="20" ht="20" customHeight="1" x14ac:dyDescent="0.25"/>
    <row r="21" ht="20" customHeight="1" spans="1:6" x14ac:dyDescent="0.25">
      <c r="A21" s="5" t="s">
        <v>29</v>
      </c>
      <c r="B21" s="5"/>
      <c r="C21" s="5"/>
      <c r="D21" s="5"/>
      <c r="E21" s="5"/>
      <c r="F21" s="5"/>
    </row>
    <row r="22" ht="20" customHeight="1" spans="1:6" x14ac:dyDescent="0.25">
      <c r="A22" s="4" t="s">
        <v>30</v>
      </c>
      <c r="B22" s="4"/>
      <c r="C22" s="4"/>
      <c r="D22" s="4"/>
      <c r="E22" s="4"/>
      <c r="F22" s="4"/>
    </row>
    <row r="23" ht="20" customHeight="1" x14ac:dyDescent="0.25"/>
    <row r="24" ht="20" customHeight="1" x14ac:dyDescent="0.25"/>
    <row r="25" ht="20" customHeight="1" spans="1:6" x14ac:dyDescent="0.25">
      <c r="A25" s="2" t="s">
        <v>31</v>
      </c>
      <c r="B25" s="9">
        <v>46329</v>
      </c>
      <c r="C25" s="7" t="s">
        <v>32</v>
      </c>
      <c r="D25" s="7"/>
      <c r="E25" s="7"/>
      <c r="F25" s="7"/>
    </row>
    <row r="26" ht="20" customHeight="1" spans="1:6" x14ac:dyDescent="0.25">
      <c r="A26" s="2" t="s">
        <v>31</v>
      </c>
      <c r="B26" s="9">
        <v>46349</v>
      </c>
      <c r="C26" s="7" t="s">
        <v>33</v>
      </c>
      <c r="D26" s="7"/>
      <c r="E26" s="7"/>
      <c r="F26" s="7"/>
    </row>
    <row r="27" ht="20" customHeight="1" spans="1:6" x14ac:dyDescent="0.25">
      <c r="A27" s="2" t="s">
        <v>31</v>
      </c>
      <c r="B27" s="9">
        <v>46385</v>
      </c>
      <c r="C27" s="7" t="s">
        <v>34</v>
      </c>
      <c r="D27" s="7"/>
      <c r="E27" s="7"/>
      <c r="F27" s="7"/>
    </row>
    <row r="28" ht="20" customHeight="1" spans="1:6" x14ac:dyDescent="0.25">
      <c r="A28" s="2" t="s">
        <v>31</v>
      </c>
      <c r="B28" s="9">
        <v>46386</v>
      </c>
      <c r="C28" s="7" t="s">
        <v>34</v>
      </c>
      <c r="D28" s="7"/>
      <c r="E28" s="7"/>
      <c r="F28" s="7"/>
    </row>
    <row r="29" ht="20" customHeight="1" spans="1:6" x14ac:dyDescent="0.25">
      <c r="A29" s="2" t="s">
        <v>31</v>
      </c>
      <c r="B29" s="9">
        <v>46387</v>
      </c>
      <c r="C29" s="7" t="s">
        <v>34</v>
      </c>
      <c r="D29" s="7"/>
      <c r="E29" s="7"/>
      <c r="F29" s="7"/>
    </row>
    <row r="30" ht="20" customHeight="1" spans="1:6" x14ac:dyDescent="0.25">
      <c r="A30" s="2" t="s">
        <v>31</v>
      </c>
      <c r="B30" s="9">
        <v>46388</v>
      </c>
      <c r="C30" s="7" t="s">
        <v>35</v>
      </c>
      <c r="D30" s="7"/>
      <c r="E30" s="7"/>
      <c r="F30" s="7"/>
    </row>
    <row r="31" ht="20" customHeight="1" spans="1:6" x14ac:dyDescent="0.25">
      <c r="A31" s="2" t="s">
        <v>31</v>
      </c>
      <c r="B31" s="9">
        <v>46389</v>
      </c>
      <c r="C31" s="7" t="s">
        <v>34</v>
      </c>
      <c r="D31" s="7"/>
      <c r="E31" s="7"/>
      <c r="F31" s="7"/>
    </row>
    <row r="32" ht="20" customHeight="1" spans="1:6" x14ac:dyDescent="0.25">
      <c r="A32" s="2" t="s">
        <v>31</v>
      </c>
      <c r="B32" s="9">
        <v>46390</v>
      </c>
      <c r="C32" s="7" t="s">
        <v>34</v>
      </c>
      <c r="D32" s="7"/>
      <c r="E32" s="7"/>
      <c r="F32" s="7"/>
    </row>
    <row r="33" ht="20" customHeight="1" spans="1:6" x14ac:dyDescent="0.25">
      <c r="A33" s="2" t="s">
        <v>31</v>
      </c>
      <c r="B33" s="9">
        <v>46398</v>
      </c>
      <c r="C33" s="7" t="s">
        <v>36</v>
      </c>
      <c r="D33" s="7"/>
      <c r="E33" s="7"/>
      <c r="F33" s="7"/>
    </row>
    <row r="34" ht="20" customHeight="1" spans="1:6" x14ac:dyDescent="0.25">
      <c r="A34" s="2" t="s">
        <v>31</v>
      </c>
      <c r="B34" s="9">
        <v>46429</v>
      </c>
      <c r="C34" s="7" t="s">
        <v>37</v>
      </c>
      <c r="D34" s="7"/>
      <c r="E34" s="7"/>
      <c r="F34" s="7"/>
    </row>
    <row r="35" ht="20" customHeight="1" spans="1:6" x14ac:dyDescent="0.25">
      <c r="A35" s="2" t="s">
        <v>31</v>
      </c>
      <c r="B35" s="9">
        <v>46441</v>
      </c>
      <c r="C35" s="7" t="s">
        <v>38</v>
      </c>
      <c r="D35" s="7"/>
      <c r="E35" s="7"/>
      <c r="F35" s="7"/>
    </row>
    <row r="36" ht="20" customHeight="1" spans="1:6" x14ac:dyDescent="0.25">
      <c r="A36" s="2" t="s">
        <v>31</v>
      </c>
      <c r="B36" s="9">
        <v>46468</v>
      </c>
      <c r="C36" s="7" t="s">
        <v>39</v>
      </c>
      <c r="D36" s="7"/>
      <c r="E36" s="7"/>
      <c r="F36" s="7"/>
    </row>
    <row r="37" ht="20" customHeight="1" spans="1:6" x14ac:dyDescent="0.25">
      <c r="A37" s="2" t="s">
        <v>31</v>
      </c>
      <c r="B37" s="9">
        <v>46506</v>
      </c>
      <c r="C37" s="7" t="s">
        <v>40</v>
      </c>
      <c r="D37" s="7"/>
      <c r="E37" s="7"/>
      <c r="F37" s="7"/>
    </row>
    <row r="38" ht="20" customHeight="1" spans="1:6" x14ac:dyDescent="0.25">
      <c r="A38" s="2" t="s">
        <v>31</v>
      </c>
      <c r="B38" s="9">
        <v>46510</v>
      </c>
      <c r="C38" s="7" t="s">
        <v>41</v>
      </c>
      <c r="D38" s="7"/>
      <c r="E38" s="7"/>
      <c r="F38" s="7"/>
    </row>
    <row r="39" ht="20" customHeight="1" spans="1:6" x14ac:dyDescent="0.25">
      <c r="A39" s="2" t="s">
        <v>31</v>
      </c>
      <c r="B39" s="9">
        <v>46511</v>
      </c>
      <c r="C39" s="7" t="s">
        <v>42</v>
      </c>
      <c r="D39" s="7"/>
      <c r="E39" s="7"/>
      <c r="F39" s="7"/>
    </row>
    <row r="40" ht="20" customHeight="1" spans="1:6" x14ac:dyDescent="0.25">
      <c r="A40" s="2" t="s">
        <v>31</v>
      </c>
      <c r="B40" s="9">
        <v>46512</v>
      </c>
      <c r="C40" s="7" t="s">
        <v>43</v>
      </c>
      <c r="D40" s="7"/>
      <c r="E40" s="7"/>
      <c r="F40" s="7"/>
    </row>
    <row r="41" ht="20" customHeight="1" spans="1:6" x14ac:dyDescent="0.25">
      <c r="A41" s="2" t="s">
        <v>31</v>
      </c>
      <c r="B41" s="3"/>
      <c r="C41" s="7"/>
      <c r="D41" s="7"/>
      <c r="E41" s="7"/>
      <c r="F41" s="7"/>
    </row>
    <row r="42" ht="20" customHeight="1" spans="1:6" x14ac:dyDescent="0.25">
      <c r="A42" s="2" t="s">
        <v>31</v>
      </c>
      <c r="B42" s="3"/>
      <c r="C42" s="7"/>
      <c r="D42" s="7"/>
      <c r="E42" s="7"/>
      <c r="F42" s="7"/>
    </row>
    <row r="43" ht="20" customHeight="1" spans="1:6" x14ac:dyDescent="0.25">
      <c r="A43" s="2" t="s">
        <v>31</v>
      </c>
      <c r="B43" s="3"/>
      <c r="C43" s="7"/>
      <c r="D43" s="7"/>
      <c r="E43" s="7"/>
      <c r="F43" s="7"/>
    </row>
    <row r="44" ht="20" customHeight="1" spans="1:6" x14ac:dyDescent="0.25">
      <c r="A44" s="2" t="s">
        <v>31</v>
      </c>
      <c r="B44" s="3"/>
      <c r="C44" s="7"/>
      <c r="D44" s="7"/>
      <c r="E44" s="7"/>
      <c r="F44" s="7"/>
    </row>
    <row r="45" ht="20" customHeight="1" spans="1:6" x14ac:dyDescent="0.25">
      <c r="A45" s="2" t="s">
        <v>31</v>
      </c>
      <c r="B45" s="3"/>
      <c r="C45" s="7"/>
      <c r="D45" s="7"/>
      <c r="E45" s="7"/>
      <c r="F45" s="7"/>
    </row>
    <row r="46" ht="20" customHeight="1" spans="1:6" x14ac:dyDescent="0.25">
      <c r="A46" s="2" t="s">
        <v>31</v>
      </c>
      <c r="B46" s="3"/>
      <c r="C46" s="7"/>
      <c r="D46" s="7"/>
      <c r="E46" s="7"/>
      <c r="F46" s="7"/>
    </row>
  </sheetData>
  <mergeCells count="39">
    <mergeCell ref="A1:F1"/>
    <mergeCell ref="B2:C2"/>
    <mergeCell ref="E2:F2"/>
    <mergeCell ref="A3:F3"/>
    <mergeCell ref="A4:F4"/>
    <mergeCell ref="E5:F5"/>
    <mergeCell ref="A8:F8"/>
    <mergeCell ref="A12:F12"/>
    <mergeCell ref="C13:F13"/>
    <mergeCell ref="C14:F14"/>
    <mergeCell ref="C15:F15"/>
    <mergeCell ref="C16:F16"/>
    <mergeCell ref="C17:F17"/>
    <mergeCell ref="D18:F18"/>
    <mergeCell ref="A19:F19"/>
    <mergeCell ref="A21:F21"/>
    <mergeCell ref="A22:F22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46</v>
      </c>
      <c r="B1" s="1"/>
    </row>
    <row r="2" ht="20" customHeight="1" spans="1:2" x14ac:dyDescent="0.25">
      <c r="A2" s="2" t="s">
        <v>47</v>
      </c>
      <c r="B2" s="7" t="s">
        <v>48</v>
      </c>
    </row>
    <row r="3" ht="20" customHeight="1" spans="1:2" x14ac:dyDescent="0.25">
      <c r="A3" s="2" t="s">
        <v>49</v>
      </c>
      <c r="B3" s="7" t="s">
        <v>50</v>
      </c>
    </row>
    <row r="4" ht="20" customHeight="1" spans="1:2" x14ac:dyDescent="0.25">
      <c r="A4" s="2" t="s">
        <v>51</v>
      </c>
      <c r="B4" s="7" t="s">
        <v>52</v>
      </c>
    </row>
    <row r="5" ht="20" customHeight="1" spans="1:2" x14ac:dyDescent="0.25">
      <c r="A5" s="2" t="s">
        <v>53</v>
      </c>
      <c r="B5" s="7" t="s">
        <v>54</v>
      </c>
    </row>
    <row r="6" ht="20" customHeight="1" spans="1:2" x14ac:dyDescent="0.25">
      <c r="A6" s="2" t="s">
        <v>55</v>
      </c>
      <c r="B6" s="7" t="s">
        <v>56</v>
      </c>
    </row>
    <row r="7" ht="20" customHeight="1" spans="1:2" x14ac:dyDescent="0.25">
      <c r="A7" s="2" t="s">
        <v>57</v>
      </c>
      <c r="B7" s="7" t="s">
        <v>58</v>
      </c>
    </row>
    <row r="8" ht="20" customHeight="1" spans="1:2" x14ac:dyDescent="0.25">
      <c r="A8" s="2" t="s">
        <v>59</v>
      </c>
      <c r="B8" s="7" t="s">
        <v>60</v>
      </c>
    </row>
    <row r="9" ht="20" customHeight="1" spans="1:2" x14ac:dyDescent="0.25">
      <c r="A9" s="2" t="s">
        <v>61</v>
      </c>
      <c r="B9" s="7" t="s">
        <v>62</v>
      </c>
    </row>
    <row r="10" ht="20" customHeight="1" spans="1:2" x14ac:dyDescent="0.25">
      <c r="A10" s="2" t="s">
        <v>63</v>
      </c>
      <c r="B10" s="7" t="s">
        <v>64</v>
      </c>
    </row>
    <row r="11" ht="20" customHeight="1" spans="1:2" x14ac:dyDescent="0.25">
      <c r="A11" s="2" t="s">
        <v>65</v>
      </c>
      <c r="B11" s="7" t="s">
        <v>66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