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firstSheet="0" activeTab="0"/>
  </bookViews>
  <sheets>
    <sheet sheetId="1" name="記入用" state="visible" r:id="rId4"/>
    <sheet sheetId="2" name="記入例" state="visible" r:id="rId5"/>
    <sheet sheetId="3" name="説明" state="visible" r:id="rId6"/>
  </sheets>
  <calcPr calcId="171027"/>
</workbook>
</file>

<file path=xl/sharedStrings.xml><?xml version="1.0" encoding="utf-8"?>
<sst xmlns="http://schemas.openxmlformats.org/spreadsheetml/2006/main" count="101" uniqueCount="55">
  <si>
    <t>出面表（月）</t>
  </si>
  <si>
    <t>工事名</t>
  </si>
  <si>
    <t>作成者</t>
  </si>
  <si>
    <t>年月（1日を入れる）</t>
  </si>
  <si>
    <t>1日来たら 1、半日なら 0.5。残業は人工に直して足します（例：2時間なら 0.25）。</t>
  </si>
  <si>
    <t>作業員ごとに、来た日の欄に人工（にんく）を入れます。右に出勤日数と人工の合計、下に日ごとの人数と人工、会社ごとの人工が自動で出ます。月が31日に満たないときは、はみ出した日の欄が空になります。</t>
  </si>
  <si>
    <t>No.</t>
  </si>
  <si>
    <t>氏名</t>
  </si>
  <si>
    <t>会社</t>
  </si>
  <si>
    <t>職種</t>
  </si>
  <si>
    <t>出勤日数</t>
  </si>
  <si>
    <t>人工</t>
  </si>
  <si>
    <t>日ごとの人数</t>
  </si>
  <si>
    <t>日ごとの人工</t>
  </si>
  <si>
    <t>合計</t>
  </si>
  <si>
    <t>会社ごとの人工（請求書・出面管理表と突き合わせる）</t>
  </si>
  <si>
    <t>〇〇ビル3階 事務所内装改修工事</t>
  </si>
  <si>
    <t>株式会社サンプル建設 鈴木 一郎</t>
  </si>
  <si>
    <t>山田 太郎</t>
  </si>
  <si>
    <t>サンプル内装</t>
  </si>
  <si>
    <t>職長（内装）</t>
  </si>
  <si>
    <t>田中 一郎</t>
  </si>
  <si>
    <t>内装工</t>
  </si>
  <si>
    <t>佐藤 次郎</t>
  </si>
  <si>
    <t>高橋 三郎</t>
  </si>
  <si>
    <t>内装工（クロス）</t>
  </si>
  <si>
    <t>伊藤 四郎</t>
  </si>
  <si>
    <t>サンプル電設</t>
  </si>
  <si>
    <t>電工</t>
  </si>
  <si>
    <t>渡辺 五郎</t>
  </si>
  <si>
    <t>中村 六郎</t>
  </si>
  <si>
    <t>サンプル設備</t>
  </si>
  <si>
    <t>配管工</t>
  </si>
  <si>
    <t>小林 七郎</t>
  </si>
  <si>
    <t>サンプル解体</t>
  </si>
  <si>
    <t>解体工</t>
  </si>
  <si>
    <t>出面表（月・作業員ごとの人工）</t>
  </si>
  <si>
    <t>配布元</t>
  </si>
  <si>
    <t>工程フクロウ（FUKULO／合同会社商陣） https://koutei.fukulo.com/templates/</t>
  </si>
  <si>
    <t>シート構成</t>
  </si>
  <si>
    <t>「記入用」（空欄）・「記入例」（書き方の見本）・「説明」の3枚です。</t>
  </si>
  <si>
    <t>使い方</t>
  </si>
  <si>
    <t>「記入用」を複製して工事名と年月（その月の1日）を入れます。作業員ごとに氏名・会社・職種を書き、来た日の欄に人工（1日＝1、半日＝0.5）を入れます。出勤日数・人工・日ごとの人数と人工・会社ごとの人工は自動で出ます。</t>
  </si>
  <si>
    <t>自社に合わせて直すなら</t>
  </si>
  <si>
    <t>1人工を何時間とするかは会社によって違います。残業を人工に直すときの決まり（2時間で0.25など）を、会社で1つに決めて欄外に書いておくと、月末の照合がぶれません。</t>
  </si>
  <si>
    <t>気をつけること</t>
  </si>
  <si>
    <t>数式のセル（日付・曜日・出勤日数・人工・日ごとの合計・会社ごとの人工）は上書きしないでください。人工の欄に「○」などの文字を入れると数えられません。数字で入れてください。</t>
  </si>
  <si>
    <t>この様式について</t>
  </si>
  <si>
    <t>出面表は、毎日の出面（現場に来た人）を月で集計するための表です。会社ごとの人工は「出面管理表（協力会社別）」の日ごとの人工にそのまま使えます。</t>
  </si>
  <si>
    <t>ご利用にあたっての注意</t>
  </si>
  <si>
    <t>無料でお使いいただけます。社内での利用・改変・印刷は自由です。この様式そのものの再配布・販売はご遠慮ください。記入例の会社名・人名・工事名・日付・単価はすべて架空です。記載内容の正確さは利用者の責任でお確かめください。</t>
  </si>
  <si>
    <t>更新日</t>
  </si>
  <si>
    <t>2026年10月18日</t>
  </si>
  <si>
    <t>工程フクロウについて</t>
  </si>
  <si>
    <t>工程表・週間工程・出面表（人工の集計）・作業日報を、すぐ使える無料Excelと作り方の解説でまとめた専門サイトです。 https://koutei.fukulo.com/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</si>
</sst>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/mm/dd"/>
  </numFmts>
  <fonts count="7" x14ac:knownFonts="1">
    <font>
      <color theme="1"/>
      <family val="2"/>
      <scheme val="minor"/>
      <sz val="11"/>
      <name val="Calibri"/>
    </font>
    <font>
      <b/>
      <sz val="16"/>
    </font>
    <font>
      <b/>
      <sz val="10"/>
    </font>
    <font>
      <sz val="10"/>
    </font>
    <font>
      <color rgb="FF4B5563"/>
      <sz val="9"/>
    </font>
    <font>
      <b/>
      <color rgb="FFFFFFFF"/>
      <sz val="10"/>
    </font>
    <font>
      <b/>
      <sz val="12"/>
    </font>
  </fonts>
  <fills count="5">
    <fill>
      <patternFill patternType="none"/>
    </fill>
    <fill>
      <patternFill patternType="gray125"/>
    </fill>
    <fill>
      <patternFill patternType="solid">
        <fgColor rgb="FFEAF0FA"/>
      </patternFill>
    </fill>
    <fill>
      <patternFill patternType="solid">
        <fgColor rgb="FFFFFDF2"/>
      </patternFill>
    </fill>
    <fill>
      <patternFill patternType="solid">
        <fgColor rgb="FF1D4E9E"/>
      </patternFill>
    </fill>
  </fills>
  <borders count="2">
    <border>
      <left/>
      <right/>
      <top/>
      <bottom/>
      <diagonal/>
    </border>
    <border>
      <left style="thin">
        <color rgb="FFB8C4D6"/>
      </left>
      <right style="thin">
        <color rgb="FFB8C4D6"/>
      </right>
      <top style="thin">
        <color rgb="FFB8C4D6"/>
      </top>
      <bottom style="thin">
        <color rgb="FFB8C4D6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6" fillId="0" borderId="0" xfId="0" applyFont="1" applyAlignment="1">
      <alignment vertical="center"/>
    </xf>
    <xf numFmtId="164" fontId="3" fillId="3" borderId="1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35"/>
  <sheetViews>
    <sheetView workbookViewId="0" showGridLines="0"/>
  </sheetViews>
  <sheetFormatPr defaultRowHeight="15" outlineLevelRow="0" outlineLevelCol="0" x14ac:dyDescent="55"/>
  <cols>
    <col min="1" max="1" width="5" customWidth="1"/>
    <col min="2" max="2" width="12" customWidth="1"/>
    <col min="3" max="4" width="13" customWidth="1"/>
    <col min="5" max="35" width="3.6" customWidth="1"/>
    <col min="36" max="37" width="7" customWidth="1"/>
  </cols>
  <sheetData>
    <row r="1" ht="28" customHeight="1" spans="1:37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</row>
    <row r="2" ht="20" customHeight="1" spans="1:37" x14ac:dyDescent="0.25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2" t="s">
        <v>2</v>
      </c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</row>
    <row r="3" ht="20" customHeight="1" spans="1:23" x14ac:dyDescent="0.25">
      <c r="A3" s="2" t="s">
        <v>3</v>
      </c>
      <c r="B3" s="3"/>
      <c r="C3" s="3"/>
      <c r="D3" s="4" t="s">
        <v>4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ht="20" customHeight="1" spans="1:37" x14ac:dyDescent="0.25">
      <c r="A4" s="4" t="s">
        <v>5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</row>
    <row r="5" ht="20" customHeight="1" spans="1:37" x14ac:dyDescent="0.25">
      <c r="A5" s="5" t="s">
        <v>6</v>
      </c>
      <c r="B5" s="5" t="s">
        <v>7</v>
      </c>
      <c r="C5" s="5" t="s">
        <v>8</v>
      </c>
      <c r="D5" s="5" t="s">
        <v>9</v>
      </c>
      <c r="E5" s="5">
        <f>IF($B$3="","",IF(MONTH($B$3+0)=MONTH($B$3),DAY($B$3+0),""))</f>
      </c>
      <c r="F5" s="5">
        <f>IF($B$3="","",IF(MONTH($B$3+1)=MONTH($B$3),DAY($B$3+1),""))</f>
      </c>
      <c r="G5" s="5">
        <f>IF($B$3="","",IF(MONTH($B$3+2)=MONTH($B$3),DAY($B$3+2),""))</f>
      </c>
      <c r="H5" s="5">
        <f>IF($B$3="","",IF(MONTH($B$3+3)=MONTH($B$3),DAY($B$3+3),""))</f>
      </c>
      <c r="I5" s="5">
        <f>IF($B$3="","",IF(MONTH($B$3+4)=MONTH($B$3),DAY($B$3+4),""))</f>
      </c>
      <c r="J5" s="5">
        <f>IF($B$3="","",IF(MONTH($B$3+5)=MONTH($B$3),DAY($B$3+5),""))</f>
      </c>
      <c r="K5" s="5">
        <f>IF($B$3="","",IF(MONTH($B$3+6)=MONTH($B$3),DAY($B$3+6),""))</f>
      </c>
      <c r="L5" s="5">
        <f>IF($B$3="","",IF(MONTH($B$3+7)=MONTH($B$3),DAY($B$3+7),""))</f>
      </c>
      <c r="M5" s="5">
        <f>IF($B$3="","",IF(MONTH($B$3+8)=MONTH($B$3),DAY($B$3+8),""))</f>
      </c>
      <c r="N5" s="5">
        <f>IF($B$3="","",IF(MONTH($B$3+9)=MONTH($B$3),DAY($B$3+9),""))</f>
      </c>
      <c r="O5" s="5">
        <f>IF($B$3="","",IF(MONTH($B$3+10)=MONTH($B$3),DAY($B$3+10),""))</f>
      </c>
      <c r="P5" s="5">
        <f>IF($B$3="","",IF(MONTH($B$3+11)=MONTH($B$3),DAY($B$3+11),""))</f>
      </c>
      <c r="Q5" s="5">
        <f>IF($B$3="","",IF(MONTH($B$3+12)=MONTH($B$3),DAY($B$3+12),""))</f>
      </c>
      <c r="R5" s="5">
        <f>IF($B$3="","",IF(MONTH($B$3+13)=MONTH($B$3),DAY($B$3+13),""))</f>
      </c>
      <c r="S5" s="5">
        <f>IF($B$3="","",IF(MONTH($B$3+14)=MONTH($B$3),DAY($B$3+14),""))</f>
      </c>
      <c r="T5" s="5">
        <f>IF($B$3="","",IF(MONTH($B$3+15)=MONTH($B$3),DAY($B$3+15),""))</f>
      </c>
      <c r="U5" s="5">
        <f>IF($B$3="","",IF(MONTH($B$3+16)=MONTH($B$3),DAY($B$3+16),""))</f>
      </c>
      <c r="V5" s="5">
        <f>IF($B$3="","",IF(MONTH($B$3+17)=MONTH($B$3),DAY($B$3+17),""))</f>
      </c>
      <c r="W5" s="5">
        <f>IF($B$3="","",IF(MONTH($B$3+18)=MONTH($B$3),DAY($B$3+18),""))</f>
      </c>
      <c r="X5" s="5">
        <f>IF($B$3="","",IF(MONTH($B$3+19)=MONTH($B$3),DAY($B$3+19),""))</f>
      </c>
      <c r="Y5" s="5">
        <f>IF($B$3="","",IF(MONTH($B$3+20)=MONTH($B$3),DAY($B$3+20),""))</f>
      </c>
      <c r="Z5" s="5">
        <f>IF($B$3="","",IF(MONTH($B$3+21)=MONTH($B$3),DAY($B$3+21),""))</f>
      </c>
      <c r="AA5" s="5">
        <f>IF($B$3="","",IF(MONTH($B$3+22)=MONTH($B$3),DAY($B$3+22),""))</f>
      </c>
      <c r="AB5" s="5">
        <f>IF($B$3="","",IF(MONTH($B$3+23)=MONTH($B$3),DAY($B$3+23),""))</f>
      </c>
      <c r="AC5" s="5">
        <f>IF($B$3="","",IF(MONTH($B$3+24)=MONTH($B$3),DAY($B$3+24),""))</f>
      </c>
      <c r="AD5" s="5">
        <f>IF($B$3="","",IF(MONTH($B$3+25)=MONTH($B$3),DAY($B$3+25),""))</f>
      </c>
      <c r="AE5" s="5">
        <f>IF($B$3="","",IF(MONTH($B$3+26)=MONTH($B$3),DAY($B$3+26),""))</f>
      </c>
      <c r="AF5" s="5">
        <f>IF($B$3="","",IF(MONTH($B$3+27)=MONTH($B$3),DAY($B$3+27),""))</f>
      </c>
      <c r="AG5" s="5">
        <f>IF($B$3="","",IF(MONTH($B$3+28)=MONTH($B$3),DAY($B$3+28),""))</f>
      </c>
      <c r="AH5" s="5">
        <f>IF($B$3="","",IF(MONTH($B$3+29)=MONTH($B$3),DAY($B$3+29),""))</f>
      </c>
      <c r="AI5" s="5">
        <f>IF($B$3="","",IF(MONTH($B$3+30)=MONTH($B$3),DAY($B$3+30),""))</f>
      </c>
      <c r="AJ5" s="5" t="s">
        <v>10</v>
      </c>
      <c r="AK5" s="5" t="s">
        <v>11</v>
      </c>
    </row>
    <row r="6" ht="20" customHeight="1" spans="1:37" x14ac:dyDescent="0.25">
      <c r="A6" s="5"/>
      <c r="B6" s="5"/>
      <c r="C6" s="5"/>
      <c r="D6" s="5"/>
      <c r="E6" s="5">
        <f>IF($B$3="","",IF(MONTH($B$3+0)=MONTH($B$3),CHOOSE(WEEKDAY($B$3+0),"日","月","火","水","木","金","土"),""))</f>
      </c>
      <c r="F6" s="5">
        <f>IF($B$3="","",IF(MONTH($B$3+1)=MONTH($B$3),CHOOSE(WEEKDAY($B$3+1),"日","月","火","水","木","金","土"),""))</f>
      </c>
      <c r="G6" s="5">
        <f>IF($B$3="","",IF(MONTH($B$3+2)=MONTH($B$3),CHOOSE(WEEKDAY($B$3+2),"日","月","火","水","木","金","土"),""))</f>
      </c>
      <c r="H6" s="5">
        <f>IF($B$3="","",IF(MONTH($B$3+3)=MONTH($B$3),CHOOSE(WEEKDAY($B$3+3),"日","月","火","水","木","金","土"),""))</f>
      </c>
      <c r="I6" s="5">
        <f>IF($B$3="","",IF(MONTH($B$3+4)=MONTH($B$3),CHOOSE(WEEKDAY($B$3+4),"日","月","火","水","木","金","土"),""))</f>
      </c>
      <c r="J6" s="5">
        <f>IF($B$3="","",IF(MONTH($B$3+5)=MONTH($B$3),CHOOSE(WEEKDAY($B$3+5),"日","月","火","水","木","金","土"),""))</f>
      </c>
      <c r="K6" s="5">
        <f>IF($B$3="","",IF(MONTH($B$3+6)=MONTH($B$3),CHOOSE(WEEKDAY($B$3+6),"日","月","火","水","木","金","土"),""))</f>
      </c>
      <c r="L6" s="5">
        <f>IF($B$3="","",IF(MONTH($B$3+7)=MONTH($B$3),CHOOSE(WEEKDAY($B$3+7),"日","月","火","水","木","金","土"),""))</f>
      </c>
      <c r="M6" s="5">
        <f>IF($B$3="","",IF(MONTH($B$3+8)=MONTH($B$3),CHOOSE(WEEKDAY($B$3+8),"日","月","火","水","木","金","土"),""))</f>
      </c>
      <c r="N6" s="5">
        <f>IF($B$3="","",IF(MONTH($B$3+9)=MONTH($B$3),CHOOSE(WEEKDAY($B$3+9),"日","月","火","水","木","金","土"),""))</f>
      </c>
      <c r="O6" s="5">
        <f>IF($B$3="","",IF(MONTH($B$3+10)=MONTH($B$3),CHOOSE(WEEKDAY($B$3+10),"日","月","火","水","木","金","土"),""))</f>
      </c>
      <c r="P6" s="5">
        <f>IF($B$3="","",IF(MONTH($B$3+11)=MONTH($B$3),CHOOSE(WEEKDAY($B$3+11),"日","月","火","水","木","金","土"),""))</f>
      </c>
      <c r="Q6" s="5">
        <f>IF($B$3="","",IF(MONTH($B$3+12)=MONTH($B$3),CHOOSE(WEEKDAY($B$3+12),"日","月","火","水","木","金","土"),""))</f>
      </c>
      <c r="R6" s="5">
        <f>IF($B$3="","",IF(MONTH($B$3+13)=MONTH($B$3),CHOOSE(WEEKDAY($B$3+13),"日","月","火","水","木","金","土"),""))</f>
      </c>
      <c r="S6" s="5">
        <f>IF($B$3="","",IF(MONTH($B$3+14)=MONTH($B$3),CHOOSE(WEEKDAY($B$3+14),"日","月","火","水","木","金","土"),""))</f>
      </c>
      <c r="T6" s="5">
        <f>IF($B$3="","",IF(MONTH($B$3+15)=MONTH($B$3),CHOOSE(WEEKDAY($B$3+15),"日","月","火","水","木","金","土"),""))</f>
      </c>
      <c r="U6" s="5">
        <f>IF($B$3="","",IF(MONTH($B$3+16)=MONTH($B$3),CHOOSE(WEEKDAY($B$3+16),"日","月","火","水","木","金","土"),""))</f>
      </c>
      <c r="V6" s="5">
        <f>IF($B$3="","",IF(MONTH($B$3+17)=MONTH($B$3),CHOOSE(WEEKDAY($B$3+17),"日","月","火","水","木","金","土"),""))</f>
      </c>
      <c r="W6" s="5">
        <f>IF($B$3="","",IF(MONTH($B$3+18)=MONTH($B$3),CHOOSE(WEEKDAY($B$3+18),"日","月","火","水","木","金","土"),""))</f>
      </c>
      <c r="X6" s="5">
        <f>IF($B$3="","",IF(MONTH($B$3+19)=MONTH($B$3),CHOOSE(WEEKDAY($B$3+19),"日","月","火","水","木","金","土"),""))</f>
      </c>
      <c r="Y6" s="5">
        <f>IF($B$3="","",IF(MONTH($B$3+20)=MONTH($B$3),CHOOSE(WEEKDAY($B$3+20),"日","月","火","水","木","金","土"),""))</f>
      </c>
      <c r="Z6" s="5">
        <f>IF($B$3="","",IF(MONTH($B$3+21)=MONTH($B$3),CHOOSE(WEEKDAY($B$3+21),"日","月","火","水","木","金","土"),""))</f>
      </c>
      <c r="AA6" s="5">
        <f>IF($B$3="","",IF(MONTH($B$3+22)=MONTH($B$3),CHOOSE(WEEKDAY($B$3+22),"日","月","火","水","木","金","土"),""))</f>
      </c>
      <c r="AB6" s="5">
        <f>IF($B$3="","",IF(MONTH($B$3+23)=MONTH($B$3),CHOOSE(WEEKDAY($B$3+23),"日","月","火","水","木","金","土"),""))</f>
      </c>
      <c r="AC6" s="5">
        <f>IF($B$3="","",IF(MONTH($B$3+24)=MONTH($B$3),CHOOSE(WEEKDAY($B$3+24),"日","月","火","水","木","金","土"),""))</f>
      </c>
      <c r="AD6" s="5">
        <f>IF($B$3="","",IF(MONTH($B$3+25)=MONTH($B$3),CHOOSE(WEEKDAY($B$3+25),"日","月","火","水","木","金","土"),""))</f>
      </c>
      <c r="AE6" s="5">
        <f>IF($B$3="","",IF(MONTH($B$3+26)=MONTH($B$3),CHOOSE(WEEKDAY($B$3+26),"日","月","火","水","木","金","土"),""))</f>
      </c>
      <c r="AF6" s="5">
        <f>IF($B$3="","",IF(MONTH($B$3+27)=MONTH($B$3),CHOOSE(WEEKDAY($B$3+27),"日","月","火","水","木","金","土"),""))</f>
      </c>
      <c r="AG6" s="5">
        <f>IF($B$3="","",IF(MONTH($B$3+28)=MONTH($B$3),CHOOSE(WEEKDAY($B$3+28),"日","月","火","水","木","金","土"),""))</f>
      </c>
      <c r="AH6" s="5">
        <f>IF($B$3="","",IF(MONTH($B$3+29)=MONTH($B$3),CHOOSE(WEEKDAY($B$3+29),"日","月","火","水","木","金","土"),""))</f>
      </c>
      <c r="AI6" s="5">
        <f>IF($B$3="","",IF(MONTH($B$3+30)=MONTH($B$3),CHOOSE(WEEKDAY($B$3+30),"日","月","火","水","木","金","土"),""))</f>
      </c>
      <c r="AJ6" s="5"/>
      <c r="AK6" s="5"/>
    </row>
    <row r="7" ht="20" customHeight="1" spans="1:37" x14ac:dyDescent="0.25">
      <c r="A7" s="6">
        <v>1</v>
      </c>
      <c r="B7" s="3"/>
      <c r="C7" s="3"/>
      <c r="D7" s="3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>
        <f>IF(B7="","",COUNTIF(E7:AI7,"&gt;0"))</f>
      </c>
      <c r="AK7" s="6">
        <f>IF(B7="","",SUM(E7:AI7))</f>
      </c>
    </row>
    <row r="8" ht="20" customHeight="1" spans="1:37" x14ac:dyDescent="0.25">
      <c r="A8" s="6">
        <v>2</v>
      </c>
      <c r="B8" s="3"/>
      <c r="C8" s="3"/>
      <c r="D8" s="3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>
        <f>IF(B8="","",COUNTIF(E8:AI8,"&gt;0"))</f>
      </c>
      <c r="AK8" s="6">
        <f>IF(B8="","",SUM(E8:AI8))</f>
      </c>
    </row>
    <row r="9" ht="20" customHeight="1" spans="1:37" x14ac:dyDescent="0.25">
      <c r="A9" s="6">
        <v>3</v>
      </c>
      <c r="B9" s="3"/>
      <c r="C9" s="3"/>
      <c r="D9" s="3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>
        <f>IF(B9="","",COUNTIF(E9:AI9,"&gt;0"))</f>
      </c>
      <c r="AK9" s="6">
        <f>IF(B9="","",SUM(E9:AI9))</f>
      </c>
    </row>
    <row r="10" ht="20" customHeight="1" spans="1:37" x14ac:dyDescent="0.25">
      <c r="A10" s="6">
        <v>4</v>
      </c>
      <c r="B10" s="3"/>
      <c r="C10" s="3"/>
      <c r="D10" s="3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>
        <f>IF(B10="","",COUNTIF(E10:AI10,"&gt;0"))</f>
      </c>
      <c r="AK10" s="6">
        <f>IF(B10="","",SUM(E10:AI10))</f>
      </c>
    </row>
    <row r="11" ht="20" customHeight="1" spans="1:37" x14ac:dyDescent="0.25">
      <c r="A11" s="6">
        <v>5</v>
      </c>
      <c r="B11" s="3"/>
      <c r="C11" s="3"/>
      <c r="D11" s="3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>
        <f>IF(B11="","",COUNTIF(E11:AI11,"&gt;0"))</f>
      </c>
      <c r="AK11" s="6">
        <f>IF(B11="","",SUM(E11:AI11))</f>
      </c>
    </row>
    <row r="12" ht="20" customHeight="1" spans="1:37" x14ac:dyDescent="0.25">
      <c r="A12" s="6">
        <v>6</v>
      </c>
      <c r="B12" s="3"/>
      <c r="C12" s="3"/>
      <c r="D12" s="3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>
        <f>IF(B12="","",COUNTIF(E12:AI12,"&gt;0"))</f>
      </c>
      <c r="AK12" s="6">
        <f>IF(B12="","",SUM(E12:AI12))</f>
      </c>
    </row>
    <row r="13" ht="20" customHeight="1" spans="1:37" x14ac:dyDescent="0.25">
      <c r="A13" s="6">
        <v>7</v>
      </c>
      <c r="B13" s="3"/>
      <c r="C13" s="3"/>
      <c r="D13" s="3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>
        <f>IF(B13="","",COUNTIF(E13:AI13,"&gt;0"))</f>
      </c>
      <c r="AK13" s="6">
        <f>IF(B13="","",SUM(E13:AI13))</f>
      </c>
    </row>
    <row r="14" ht="20" customHeight="1" spans="1:37" x14ac:dyDescent="0.25">
      <c r="A14" s="6">
        <v>8</v>
      </c>
      <c r="B14" s="3"/>
      <c r="C14" s="3"/>
      <c r="D14" s="3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>
        <f>IF(B14="","",COUNTIF(E14:AI14,"&gt;0"))</f>
      </c>
      <c r="AK14" s="6">
        <f>IF(B14="","",SUM(E14:AI14))</f>
      </c>
    </row>
    <row r="15" ht="20" customHeight="1" spans="1:37" x14ac:dyDescent="0.25">
      <c r="A15" s="6">
        <v>9</v>
      </c>
      <c r="B15" s="3"/>
      <c r="C15" s="3"/>
      <c r="D15" s="3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>
        <f>IF(B15="","",COUNTIF(E15:AI15,"&gt;0"))</f>
      </c>
      <c r="AK15" s="6">
        <f>IF(B15="","",SUM(E15:AI15))</f>
      </c>
    </row>
    <row r="16" ht="20" customHeight="1" spans="1:37" x14ac:dyDescent="0.25">
      <c r="A16" s="6">
        <v>10</v>
      </c>
      <c r="B16" s="3"/>
      <c r="C16" s="3"/>
      <c r="D16" s="3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>
        <f>IF(B16="","",COUNTIF(E16:AI16,"&gt;0"))</f>
      </c>
      <c r="AK16" s="6">
        <f>IF(B16="","",SUM(E16:AI16))</f>
      </c>
    </row>
    <row r="17" ht="20" customHeight="1" spans="1:37" x14ac:dyDescent="0.25">
      <c r="A17" s="6">
        <v>11</v>
      </c>
      <c r="B17" s="3"/>
      <c r="C17" s="3"/>
      <c r="D17" s="3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>
        <f>IF(B17="","",COUNTIF(E17:AI17,"&gt;0"))</f>
      </c>
      <c r="AK17" s="6">
        <f>IF(B17="","",SUM(E17:AI17))</f>
      </c>
    </row>
    <row r="18" ht="20" customHeight="1" spans="1:37" x14ac:dyDescent="0.25">
      <c r="A18" s="6">
        <v>12</v>
      </c>
      <c r="B18" s="3"/>
      <c r="C18" s="3"/>
      <c r="D18" s="3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>
        <f>IF(B18="","",COUNTIF(E18:AI18,"&gt;0"))</f>
      </c>
      <c r="AK18" s="6">
        <f>IF(B18="","",SUM(E18:AI18))</f>
      </c>
    </row>
    <row r="19" ht="20" customHeight="1" spans="1:37" x14ac:dyDescent="0.25">
      <c r="A19" s="6">
        <v>13</v>
      </c>
      <c r="B19" s="3"/>
      <c r="C19" s="3"/>
      <c r="D19" s="3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>
        <f>IF(B19="","",COUNTIF(E19:AI19,"&gt;0"))</f>
      </c>
      <c r="AK19" s="6">
        <f>IF(B19="","",SUM(E19:AI19))</f>
      </c>
    </row>
    <row r="20" ht="20" customHeight="1" spans="1:37" x14ac:dyDescent="0.25">
      <c r="A20" s="6">
        <v>14</v>
      </c>
      <c r="B20" s="3"/>
      <c r="C20" s="3"/>
      <c r="D20" s="3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>
        <f>IF(B20="","",COUNTIF(E20:AI20,"&gt;0"))</f>
      </c>
      <c r="AK20" s="6">
        <f>IF(B20="","",SUM(E20:AI20))</f>
      </c>
    </row>
    <row r="21" ht="20" customHeight="1" spans="1:37" x14ac:dyDescent="0.25">
      <c r="A21" s="6">
        <v>15</v>
      </c>
      <c r="B21" s="3"/>
      <c r="C21" s="3"/>
      <c r="D21" s="3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>
        <f>IF(B21="","",COUNTIF(E21:AI21,"&gt;0"))</f>
      </c>
      <c r="AK21" s="6">
        <f>IF(B21="","",SUM(E21:AI21))</f>
      </c>
    </row>
    <row r="22" ht="20" customHeight="1" spans="1:37" x14ac:dyDescent="0.25">
      <c r="A22" s="6">
        <v>16</v>
      </c>
      <c r="B22" s="3"/>
      <c r="C22" s="3"/>
      <c r="D22" s="3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>
        <f>IF(B22="","",COUNTIF(E22:AI22,"&gt;0"))</f>
      </c>
      <c r="AK22" s="6">
        <f>IF(B22="","",SUM(E22:AI22))</f>
      </c>
    </row>
    <row r="23" ht="20" customHeight="1" spans="1:37" x14ac:dyDescent="0.25">
      <c r="A23" s="6">
        <v>17</v>
      </c>
      <c r="B23" s="3"/>
      <c r="C23" s="3"/>
      <c r="D23" s="3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>
        <f>IF(B23="","",COUNTIF(E23:AI23,"&gt;0"))</f>
      </c>
      <c r="AK23" s="6">
        <f>IF(B23="","",SUM(E23:AI23))</f>
      </c>
    </row>
    <row r="24" ht="20" customHeight="1" spans="1:37" x14ac:dyDescent="0.25">
      <c r="A24" s="6">
        <v>18</v>
      </c>
      <c r="B24" s="3"/>
      <c r="C24" s="3"/>
      <c r="D24" s="3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>
        <f>IF(B24="","",COUNTIF(E24:AI24,"&gt;0"))</f>
      </c>
      <c r="AK24" s="6">
        <f>IF(B24="","",SUM(E24:AI24))</f>
      </c>
    </row>
    <row r="25" ht="20" customHeight="1" spans="1:37" x14ac:dyDescent="0.25">
      <c r="A25" s="6">
        <v>19</v>
      </c>
      <c r="B25" s="3"/>
      <c r="C25" s="3"/>
      <c r="D25" s="3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>
        <f>IF(B25="","",COUNTIF(E25:AI25,"&gt;0"))</f>
      </c>
      <c r="AK25" s="6">
        <f>IF(B25="","",SUM(E25:AI25))</f>
      </c>
    </row>
    <row r="26" ht="20" customHeight="1" spans="1:37" x14ac:dyDescent="0.25">
      <c r="A26" s="6">
        <v>20</v>
      </c>
      <c r="B26" s="3"/>
      <c r="C26" s="3"/>
      <c r="D26" s="3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>
        <f>IF(B26="","",COUNTIF(E26:AI26,"&gt;0"))</f>
      </c>
      <c r="AK26" s="6">
        <f>IF(B26="","",SUM(E26:AI26))</f>
      </c>
    </row>
    <row r="27" ht="20" customHeight="1" spans="1:37" x14ac:dyDescent="0.25">
      <c r="A27" s="2" t="s">
        <v>12</v>
      </c>
      <c r="B27" s="2"/>
      <c r="C27" s="2"/>
      <c r="D27" s="2"/>
      <c r="E27" s="6">
        <f>IF(COUNT(E7:E26)=0,"",COUNTIF(E7:E26,"&gt;0"))</f>
      </c>
      <c r="F27" s="6">
        <f>IF(COUNT(F7:F26)=0,"",COUNTIF(F7:F26,"&gt;0"))</f>
      </c>
      <c r="G27" s="6">
        <f>IF(COUNT(G7:G26)=0,"",COUNTIF(G7:G26,"&gt;0"))</f>
      </c>
      <c r="H27" s="6">
        <f>IF(COUNT(H7:H26)=0,"",COUNTIF(H7:H26,"&gt;0"))</f>
      </c>
      <c r="I27" s="6">
        <f>IF(COUNT(I7:I26)=0,"",COUNTIF(I7:I26,"&gt;0"))</f>
      </c>
      <c r="J27" s="6">
        <f>IF(COUNT(J7:J26)=0,"",COUNTIF(J7:J26,"&gt;0"))</f>
      </c>
      <c r="K27" s="6">
        <f>IF(COUNT(K7:K26)=0,"",COUNTIF(K7:K26,"&gt;0"))</f>
      </c>
      <c r="L27" s="6">
        <f>IF(COUNT(L7:L26)=0,"",COUNTIF(L7:L26,"&gt;0"))</f>
      </c>
      <c r="M27" s="6">
        <f>IF(COUNT(M7:M26)=0,"",COUNTIF(M7:M26,"&gt;0"))</f>
      </c>
      <c r="N27" s="6">
        <f>IF(COUNT(N7:N26)=0,"",COUNTIF(N7:N26,"&gt;0"))</f>
      </c>
      <c r="O27" s="6">
        <f>IF(COUNT(O7:O26)=0,"",COUNTIF(O7:O26,"&gt;0"))</f>
      </c>
      <c r="P27" s="6">
        <f>IF(COUNT(P7:P26)=0,"",COUNTIF(P7:P26,"&gt;0"))</f>
      </c>
      <c r="Q27" s="6">
        <f>IF(COUNT(Q7:Q26)=0,"",COUNTIF(Q7:Q26,"&gt;0"))</f>
      </c>
      <c r="R27" s="6">
        <f>IF(COUNT(R7:R26)=0,"",COUNTIF(R7:R26,"&gt;0"))</f>
      </c>
      <c r="S27" s="6">
        <f>IF(COUNT(S7:S26)=0,"",COUNTIF(S7:S26,"&gt;0"))</f>
      </c>
      <c r="T27" s="6">
        <f>IF(COUNT(T7:T26)=0,"",COUNTIF(T7:T26,"&gt;0"))</f>
      </c>
      <c r="U27" s="6">
        <f>IF(COUNT(U7:U26)=0,"",COUNTIF(U7:U26,"&gt;0"))</f>
      </c>
      <c r="V27" s="6">
        <f>IF(COUNT(V7:V26)=0,"",COUNTIF(V7:V26,"&gt;0"))</f>
      </c>
      <c r="W27" s="6">
        <f>IF(COUNT(W7:W26)=0,"",COUNTIF(W7:W26,"&gt;0"))</f>
      </c>
      <c r="X27" s="6">
        <f>IF(COUNT(X7:X26)=0,"",COUNTIF(X7:X26,"&gt;0"))</f>
      </c>
      <c r="Y27" s="6">
        <f>IF(COUNT(Y7:Y26)=0,"",COUNTIF(Y7:Y26,"&gt;0"))</f>
      </c>
      <c r="Z27" s="6">
        <f>IF(COUNT(Z7:Z26)=0,"",COUNTIF(Z7:Z26,"&gt;0"))</f>
      </c>
      <c r="AA27" s="6">
        <f>IF(COUNT(AA7:AA26)=0,"",COUNTIF(AA7:AA26,"&gt;0"))</f>
      </c>
      <c r="AB27" s="6">
        <f>IF(COUNT(AB7:AB26)=0,"",COUNTIF(AB7:AB26,"&gt;0"))</f>
      </c>
      <c r="AC27" s="6">
        <f>IF(COUNT(AC7:AC26)=0,"",COUNTIF(AC7:AC26,"&gt;0"))</f>
      </c>
      <c r="AD27" s="6">
        <f>IF(COUNT(AD7:AD26)=0,"",COUNTIF(AD7:AD26,"&gt;0"))</f>
      </c>
      <c r="AE27" s="6">
        <f>IF(COUNT(AE7:AE26)=0,"",COUNTIF(AE7:AE26,"&gt;0"))</f>
      </c>
      <c r="AF27" s="6">
        <f>IF(COUNT(AF7:AF26)=0,"",COUNTIF(AF7:AF26,"&gt;0"))</f>
      </c>
      <c r="AG27" s="6">
        <f>IF(COUNT(AG7:AG26)=0,"",COUNTIF(AG7:AG26,"&gt;0"))</f>
      </c>
      <c r="AH27" s="6">
        <f>IF(COUNT(AH7:AH26)=0,"",COUNTIF(AH7:AH26,"&gt;0"))</f>
      </c>
      <c r="AI27" s="6">
        <f>IF(COUNT(AI7:AI26)=0,"",COUNTIF(AI7:AI26,"&gt;0"))</f>
      </c>
      <c r="AJ27" s="7"/>
      <c r="AK27" s="7"/>
    </row>
    <row r="28" ht="20" customHeight="1" spans="1:37" x14ac:dyDescent="0.25">
      <c r="A28" s="2" t="s">
        <v>13</v>
      </c>
      <c r="B28" s="2"/>
      <c r="C28" s="2"/>
      <c r="D28" s="2"/>
      <c r="E28" s="6">
        <f>IF(COUNT(E7:E26)=0,"",SUM(E7:E26))</f>
      </c>
      <c r="F28" s="6">
        <f>IF(COUNT(F7:F26)=0,"",SUM(F7:F26))</f>
      </c>
      <c r="G28" s="6">
        <f>IF(COUNT(G7:G26)=0,"",SUM(G7:G26))</f>
      </c>
      <c r="H28" s="6">
        <f>IF(COUNT(H7:H26)=0,"",SUM(H7:H26))</f>
      </c>
      <c r="I28" s="6">
        <f>IF(COUNT(I7:I26)=0,"",SUM(I7:I26))</f>
      </c>
      <c r="J28" s="6">
        <f>IF(COUNT(J7:J26)=0,"",SUM(J7:J26))</f>
      </c>
      <c r="K28" s="6">
        <f>IF(COUNT(K7:K26)=0,"",SUM(K7:K26))</f>
      </c>
      <c r="L28" s="6">
        <f>IF(COUNT(L7:L26)=0,"",SUM(L7:L26))</f>
      </c>
      <c r="M28" s="6">
        <f>IF(COUNT(M7:M26)=0,"",SUM(M7:M26))</f>
      </c>
      <c r="N28" s="6">
        <f>IF(COUNT(N7:N26)=0,"",SUM(N7:N26))</f>
      </c>
      <c r="O28" s="6">
        <f>IF(COUNT(O7:O26)=0,"",SUM(O7:O26))</f>
      </c>
      <c r="P28" s="6">
        <f>IF(COUNT(P7:P26)=0,"",SUM(P7:P26))</f>
      </c>
      <c r="Q28" s="6">
        <f>IF(COUNT(Q7:Q26)=0,"",SUM(Q7:Q26))</f>
      </c>
      <c r="R28" s="6">
        <f>IF(COUNT(R7:R26)=0,"",SUM(R7:R26))</f>
      </c>
      <c r="S28" s="6">
        <f>IF(COUNT(S7:S26)=0,"",SUM(S7:S26))</f>
      </c>
      <c r="T28" s="6">
        <f>IF(COUNT(T7:T26)=0,"",SUM(T7:T26))</f>
      </c>
      <c r="U28" s="6">
        <f>IF(COUNT(U7:U26)=0,"",SUM(U7:U26))</f>
      </c>
      <c r="V28" s="6">
        <f>IF(COUNT(V7:V26)=0,"",SUM(V7:V26))</f>
      </c>
      <c r="W28" s="6">
        <f>IF(COUNT(W7:W26)=0,"",SUM(W7:W26))</f>
      </c>
      <c r="X28" s="6">
        <f>IF(COUNT(X7:X26)=0,"",SUM(X7:X26))</f>
      </c>
      <c r="Y28" s="6">
        <f>IF(COUNT(Y7:Y26)=0,"",SUM(Y7:Y26))</f>
      </c>
      <c r="Z28" s="6">
        <f>IF(COUNT(Z7:Z26)=0,"",SUM(Z7:Z26))</f>
      </c>
      <c r="AA28" s="6">
        <f>IF(COUNT(AA7:AA26)=0,"",SUM(AA7:AA26))</f>
      </c>
      <c r="AB28" s="6">
        <f>IF(COUNT(AB7:AB26)=0,"",SUM(AB7:AB26))</f>
      </c>
      <c r="AC28" s="6">
        <f>IF(COUNT(AC7:AC26)=0,"",SUM(AC7:AC26))</f>
      </c>
      <c r="AD28" s="6">
        <f>IF(COUNT(AD7:AD26)=0,"",SUM(AD7:AD26))</f>
      </c>
      <c r="AE28" s="6">
        <f>IF(COUNT(AE7:AE26)=0,"",SUM(AE7:AE26))</f>
      </c>
      <c r="AF28" s="6">
        <f>IF(COUNT(AF7:AF26)=0,"",SUM(AF7:AF26))</f>
      </c>
      <c r="AG28" s="6">
        <f>IF(COUNT(AG7:AG26)=0,"",SUM(AG7:AG26))</f>
      </c>
      <c r="AH28" s="6">
        <f>IF(COUNT(AH7:AH26)=0,"",SUM(AH7:AH26))</f>
      </c>
      <c r="AI28" s="6">
        <f>IF(COUNT(AI7:AI26)=0,"",SUM(AI7:AI26))</f>
      </c>
      <c r="AJ28" s="2" t="s">
        <v>14</v>
      </c>
      <c r="AK28" s="6">
        <f>SUM(AK7:AK26)</f>
        <v>0</v>
      </c>
    </row>
    <row r="29" ht="20" customHeight="1" x14ac:dyDescent="0.25"/>
    <row r="30" ht="20" customHeight="1" spans="1:37" x14ac:dyDescent="0.25">
      <c r="A30" s="8" t="s">
        <v>15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</row>
    <row r="31" ht="20" customHeight="1" spans="1:9" x14ac:dyDescent="0.25">
      <c r="A31" s="2" t="s">
        <v>8</v>
      </c>
      <c r="B31" s="3"/>
      <c r="C31" s="3"/>
      <c r="D31" s="3"/>
      <c r="E31" s="6">
        <f>IF(B31="","",SUMIF($C$7:$C$26,B31,$AK$7:$AK$26))</f>
      </c>
      <c r="F31" s="6"/>
      <c r="G31" s="6"/>
      <c r="H31" s="7" t="s">
        <v>11</v>
      </c>
      <c r="I31" s="7"/>
    </row>
    <row r="32" ht="20" customHeight="1" spans="1:9" x14ac:dyDescent="0.25">
      <c r="A32" s="2" t="s">
        <v>8</v>
      </c>
      <c r="B32" s="3"/>
      <c r="C32" s="3"/>
      <c r="D32" s="3"/>
      <c r="E32" s="6">
        <f>IF(B32="","",SUMIF($C$7:$C$26,B32,$AK$7:$AK$26))</f>
      </c>
      <c r="F32" s="6"/>
      <c r="G32" s="6"/>
      <c r="H32" s="7" t="s">
        <v>11</v>
      </c>
      <c r="I32" s="7"/>
    </row>
    <row r="33" ht="20" customHeight="1" spans="1:9" x14ac:dyDescent="0.25">
      <c r="A33" s="2" t="s">
        <v>8</v>
      </c>
      <c r="B33" s="3"/>
      <c r="C33" s="3"/>
      <c r="D33" s="3"/>
      <c r="E33" s="6">
        <f>IF(B33="","",SUMIF($C$7:$C$26,B33,$AK$7:$AK$26))</f>
      </c>
      <c r="F33" s="6"/>
      <c r="G33" s="6"/>
      <c r="H33" s="7" t="s">
        <v>11</v>
      </c>
      <c r="I33" s="7"/>
    </row>
    <row r="34" ht="20" customHeight="1" spans="1:9" x14ac:dyDescent="0.25">
      <c r="A34" s="2" t="s">
        <v>8</v>
      </c>
      <c r="B34" s="3"/>
      <c r="C34" s="3"/>
      <c r="D34" s="3"/>
      <c r="E34" s="6">
        <f>IF(B34="","",SUMIF($C$7:$C$26,B34,$AK$7:$AK$26))</f>
      </c>
      <c r="F34" s="6"/>
      <c r="G34" s="6"/>
      <c r="H34" s="7" t="s">
        <v>11</v>
      </c>
      <c r="I34" s="7"/>
    </row>
    <row r="35" ht="20" customHeight="1" spans="1:9" x14ac:dyDescent="0.25">
      <c r="A35" s="2" t="s">
        <v>8</v>
      </c>
      <c r="B35" s="3"/>
      <c r="C35" s="3"/>
      <c r="D35" s="3"/>
      <c r="E35" s="6">
        <f>IF(B35="","",SUMIF($C$7:$C$26,B35,$AK$7:$AK$26))</f>
      </c>
      <c r="F35" s="6"/>
      <c r="G35" s="6"/>
      <c r="H35" s="7" t="s">
        <v>11</v>
      </c>
      <c r="I35" s="7"/>
    </row>
  </sheetData>
  <mergeCells count="30">
    <mergeCell ref="A1:AK1"/>
    <mergeCell ref="B2:S2"/>
    <mergeCell ref="U2:AK2"/>
    <mergeCell ref="B3:C3"/>
    <mergeCell ref="D3:W3"/>
    <mergeCell ref="A4:AK4"/>
    <mergeCell ref="A5:A6"/>
    <mergeCell ref="B5:B6"/>
    <mergeCell ref="C5:C6"/>
    <mergeCell ref="D5:D6"/>
    <mergeCell ref="AJ5:AJ6"/>
    <mergeCell ref="AK5:AK6"/>
    <mergeCell ref="A27:D27"/>
    <mergeCell ref="A28:D28"/>
    <mergeCell ref="A30:AK30"/>
    <mergeCell ref="B31:D31"/>
    <mergeCell ref="E31:G31"/>
    <mergeCell ref="H31:I31"/>
    <mergeCell ref="B32:D32"/>
    <mergeCell ref="E32:G32"/>
    <mergeCell ref="H32:I32"/>
    <mergeCell ref="B33:D33"/>
    <mergeCell ref="E33:G33"/>
    <mergeCell ref="H33:I33"/>
    <mergeCell ref="B34:D34"/>
    <mergeCell ref="E34:G34"/>
    <mergeCell ref="H34:I34"/>
    <mergeCell ref="B35:D35"/>
    <mergeCell ref="E35:G35"/>
    <mergeCell ref="H35:I35"/>
  </mergeCells>
  <pageMargins left="0.39" right="0.39" top="0.39" bottom="0.39" header="0.2" footer="0.2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35"/>
  <sheetViews>
    <sheetView workbookViewId="0" showGridLines="0"/>
  </sheetViews>
  <sheetFormatPr defaultRowHeight="15" outlineLevelRow="0" outlineLevelCol="0" x14ac:dyDescent="55"/>
  <cols>
    <col min="1" max="1" width="5" customWidth="1"/>
    <col min="2" max="2" width="12" customWidth="1"/>
    <col min="3" max="4" width="13" customWidth="1"/>
    <col min="5" max="35" width="3.6" customWidth="1"/>
    <col min="36" max="37" width="7" customWidth="1"/>
  </cols>
  <sheetData>
    <row r="1" ht="28" customHeight="1" spans="1:37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</row>
    <row r="2" ht="20" customHeight="1" spans="1:37" x14ac:dyDescent="0.25">
      <c r="A2" s="2" t="s">
        <v>1</v>
      </c>
      <c r="B2" s="3" t="s">
        <v>16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2" t="s">
        <v>2</v>
      </c>
      <c r="U2" s="3" t="s">
        <v>17</v>
      </c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</row>
    <row r="3" ht="20" customHeight="1" spans="1:23" x14ac:dyDescent="0.25">
      <c r="A3" s="2" t="s">
        <v>3</v>
      </c>
      <c r="B3" s="9">
        <v>46327</v>
      </c>
      <c r="C3" s="9"/>
      <c r="D3" s="4" t="s">
        <v>4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ht="20" customHeight="1" spans="1:37" x14ac:dyDescent="0.25">
      <c r="A4" s="4" t="s">
        <v>5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</row>
    <row r="5" ht="20" customHeight="1" spans="1:37" x14ac:dyDescent="0.25">
      <c r="A5" s="5" t="s">
        <v>6</v>
      </c>
      <c r="B5" s="5" t="s">
        <v>7</v>
      </c>
      <c r="C5" s="5" t="s">
        <v>8</v>
      </c>
      <c r="D5" s="5" t="s">
        <v>9</v>
      </c>
      <c r="E5" s="5">
        <f>IF($B$3="","",IF(MONTH($B$3+0)=MONTH($B$3),DAY($B$3+0),""))</f>
        <v>1</v>
      </c>
      <c r="F5" s="5">
        <f>IF($B$3="","",IF(MONTH($B$3+1)=MONTH($B$3),DAY($B$3+1),""))</f>
        <v>2</v>
      </c>
      <c r="G5" s="5">
        <f>IF($B$3="","",IF(MONTH($B$3+2)=MONTH($B$3),DAY($B$3+2),""))</f>
        <v>3</v>
      </c>
      <c r="H5" s="5">
        <f>IF($B$3="","",IF(MONTH($B$3+3)=MONTH($B$3),DAY($B$3+3),""))</f>
        <v>4</v>
      </c>
      <c r="I5" s="5">
        <f>IF($B$3="","",IF(MONTH($B$3+4)=MONTH($B$3),DAY($B$3+4),""))</f>
        <v>5</v>
      </c>
      <c r="J5" s="5">
        <f>IF($B$3="","",IF(MONTH($B$3+5)=MONTH($B$3),DAY($B$3+5),""))</f>
        <v>6</v>
      </c>
      <c r="K5" s="5">
        <f>IF($B$3="","",IF(MONTH($B$3+6)=MONTH($B$3),DAY($B$3+6),""))</f>
        <v>7</v>
      </c>
      <c r="L5" s="5">
        <f>IF($B$3="","",IF(MONTH($B$3+7)=MONTH($B$3),DAY($B$3+7),""))</f>
        <v>8</v>
      </c>
      <c r="M5" s="5">
        <f>IF($B$3="","",IF(MONTH($B$3+8)=MONTH($B$3),DAY($B$3+8),""))</f>
        <v>9</v>
      </c>
      <c r="N5" s="5">
        <f>IF($B$3="","",IF(MONTH($B$3+9)=MONTH($B$3),DAY($B$3+9),""))</f>
        <v>10</v>
      </c>
      <c r="O5" s="5">
        <f>IF($B$3="","",IF(MONTH($B$3+10)=MONTH($B$3),DAY($B$3+10),""))</f>
        <v>11</v>
      </c>
      <c r="P5" s="5">
        <f>IF($B$3="","",IF(MONTH($B$3+11)=MONTH($B$3),DAY($B$3+11),""))</f>
        <v>12</v>
      </c>
      <c r="Q5" s="5">
        <f>IF($B$3="","",IF(MONTH($B$3+12)=MONTH($B$3),DAY($B$3+12),""))</f>
        <v>13</v>
      </c>
      <c r="R5" s="5">
        <f>IF($B$3="","",IF(MONTH($B$3+13)=MONTH($B$3),DAY($B$3+13),""))</f>
        <v>14</v>
      </c>
      <c r="S5" s="5">
        <f>IF($B$3="","",IF(MONTH($B$3+14)=MONTH($B$3),DAY($B$3+14),""))</f>
        <v>15</v>
      </c>
      <c r="T5" s="5">
        <f>IF($B$3="","",IF(MONTH($B$3+15)=MONTH($B$3),DAY($B$3+15),""))</f>
        <v>16</v>
      </c>
      <c r="U5" s="5">
        <f>IF($B$3="","",IF(MONTH($B$3+16)=MONTH($B$3),DAY($B$3+16),""))</f>
        <v>17</v>
      </c>
      <c r="V5" s="5">
        <f>IF($B$3="","",IF(MONTH($B$3+17)=MONTH($B$3),DAY($B$3+17),""))</f>
        <v>18</v>
      </c>
      <c r="W5" s="5">
        <f>IF($B$3="","",IF(MONTH($B$3+18)=MONTH($B$3),DAY($B$3+18),""))</f>
        <v>19</v>
      </c>
      <c r="X5" s="5">
        <f>IF($B$3="","",IF(MONTH($B$3+19)=MONTH($B$3),DAY($B$3+19),""))</f>
        <v>20</v>
      </c>
      <c r="Y5" s="5">
        <f>IF($B$3="","",IF(MONTH($B$3+20)=MONTH($B$3),DAY($B$3+20),""))</f>
        <v>21</v>
      </c>
      <c r="Z5" s="5">
        <f>IF($B$3="","",IF(MONTH($B$3+21)=MONTH($B$3),DAY($B$3+21),""))</f>
        <v>22</v>
      </c>
      <c r="AA5" s="5">
        <f>IF($B$3="","",IF(MONTH($B$3+22)=MONTH($B$3),DAY($B$3+22),""))</f>
        <v>23</v>
      </c>
      <c r="AB5" s="5">
        <f>IF($B$3="","",IF(MONTH($B$3+23)=MONTH($B$3),DAY($B$3+23),""))</f>
        <v>24</v>
      </c>
      <c r="AC5" s="5">
        <f>IF($B$3="","",IF(MONTH($B$3+24)=MONTH($B$3),DAY($B$3+24),""))</f>
        <v>25</v>
      </c>
      <c r="AD5" s="5">
        <f>IF($B$3="","",IF(MONTH($B$3+25)=MONTH($B$3),DAY($B$3+25),""))</f>
        <v>26</v>
      </c>
      <c r="AE5" s="5">
        <f>IF($B$3="","",IF(MONTH($B$3+26)=MONTH($B$3),DAY($B$3+26),""))</f>
        <v>27</v>
      </c>
      <c r="AF5" s="5">
        <f>IF($B$3="","",IF(MONTH($B$3+27)=MONTH($B$3),DAY($B$3+27),""))</f>
        <v>28</v>
      </c>
      <c r="AG5" s="5">
        <f>IF($B$3="","",IF(MONTH($B$3+28)=MONTH($B$3),DAY($B$3+28),""))</f>
        <v>29</v>
      </c>
      <c r="AH5" s="5">
        <f>IF($B$3="","",IF(MONTH($B$3+29)=MONTH($B$3),DAY($B$3+29),""))</f>
        <v>30</v>
      </c>
      <c r="AI5" s="5">
        <f>IF($B$3="","",IF(MONTH($B$3+30)=MONTH($B$3),DAY($B$3+30),""))</f>
      </c>
      <c r="AJ5" s="5" t="s">
        <v>10</v>
      </c>
      <c r="AK5" s="5" t="s">
        <v>11</v>
      </c>
    </row>
    <row r="6" ht="20" customHeight="1" spans="1:37" x14ac:dyDescent="0.25">
      <c r="A6" s="5"/>
      <c r="B6" s="5"/>
      <c r="C6" s="5"/>
      <c r="D6" s="5"/>
      <c r="E6" s="5" t="str">
        <f>IF($B$3="","",IF(MONTH($B$3+0)=MONTH($B$3),CHOOSE(WEEKDAY($B$3+0),"日","月","火","水","木","金","土"),""))</f>
        <v>日</v>
      </c>
      <c r="F6" s="5" t="str">
        <f>IF($B$3="","",IF(MONTH($B$3+1)=MONTH($B$3),CHOOSE(WEEKDAY($B$3+1),"日","月","火","水","木","金","土"),""))</f>
        <v>月</v>
      </c>
      <c r="G6" s="5" t="str">
        <f>IF($B$3="","",IF(MONTH($B$3+2)=MONTH($B$3),CHOOSE(WEEKDAY($B$3+2),"日","月","火","水","木","金","土"),""))</f>
        <v>火</v>
      </c>
      <c r="H6" s="5" t="str">
        <f>IF($B$3="","",IF(MONTH($B$3+3)=MONTH($B$3),CHOOSE(WEEKDAY($B$3+3),"日","月","火","水","木","金","土"),""))</f>
        <v>水</v>
      </c>
      <c r="I6" s="5" t="str">
        <f>IF($B$3="","",IF(MONTH($B$3+4)=MONTH($B$3),CHOOSE(WEEKDAY($B$3+4),"日","月","火","水","木","金","土"),""))</f>
        <v>木</v>
      </c>
      <c r="J6" s="5" t="str">
        <f>IF($B$3="","",IF(MONTH($B$3+5)=MONTH($B$3),CHOOSE(WEEKDAY($B$3+5),"日","月","火","水","木","金","土"),""))</f>
        <v>金</v>
      </c>
      <c r="K6" s="5" t="str">
        <f>IF($B$3="","",IF(MONTH($B$3+6)=MONTH($B$3),CHOOSE(WEEKDAY($B$3+6),"日","月","火","水","木","金","土"),""))</f>
        <v>土</v>
      </c>
      <c r="L6" s="5" t="str">
        <f>IF($B$3="","",IF(MONTH($B$3+7)=MONTH($B$3),CHOOSE(WEEKDAY($B$3+7),"日","月","火","水","木","金","土"),""))</f>
        <v>日</v>
      </c>
      <c r="M6" s="5" t="str">
        <f>IF($B$3="","",IF(MONTH($B$3+8)=MONTH($B$3),CHOOSE(WEEKDAY($B$3+8),"日","月","火","水","木","金","土"),""))</f>
        <v>月</v>
      </c>
      <c r="N6" s="5" t="str">
        <f>IF($B$3="","",IF(MONTH($B$3+9)=MONTH($B$3),CHOOSE(WEEKDAY($B$3+9),"日","月","火","水","木","金","土"),""))</f>
        <v>火</v>
      </c>
      <c r="O6" s="5" t="str">
        <f>IF($B$3="","",IF(MONTH($B$3+10)=MONTH($B$3),CHOOSE(WEEKDAY($B$3+10),"日","月","火","水","木","金","土"),""))</f>
        <v>水</v>
      </c>
      <c r="P6" s="5" t="str">
        <f>IF($B$3="","",IF(MONTH($B$3+11)=MONTH($B$3),CHOOSE(WEEKDAY($B$3+11),"日","月","火","水","木","金","土"),""))</f>
        <v>木</v>
      </c>
      <c r="Q6" s="5" t="str">
        <f>IF($B$3="","",IF(MONTH($B$3+12)=MONTH($B$3),CHOOSE(WEEKDAY($B$3+12),"日","月","火","水","木","金","土"),""))</f>
        <v>金</v>
      </c>
      <c r="R6" s="5" t="str">
        <f>IF($B$3="","",IF(MONTH($B$3+13)=MONTH($B$3),CHOOSE(WEEKDAY($B$3+13),"日","月","火","水","木","金","土"),""))</f>
        <v>土</v>
      </c>
      <c r="S6" s="5" t="str">
        <f>IF($B$3="","",IF(MONTH($B$3+14)=MONTH($B$3),CHOOSE(WEEKDAY($B$3+14),"日","月","火","水","木","金","土"),""))</f>
        <v>日</v>
      </c>
      <c r="T6" s="5" t="str">
        <f>IF($B$3="","",IF(MONTH($B$3+15)=MONTH($B$3),CHOOSE(WEEKDAY($B$3+15),"日","月","火","水","木","金","土"),""))</f>
        <v>月</v>
      </c>
      <c r="U6" s="5" t="str">
        <f>IF($B$3="","",IF(MONTH($B$3+16)=MONTH($B$3),CHOOSE(WEEKDAY($B$3+16),"日","月","火","水","木","金","土"),""))</f>
        <v>火</v>
      </c>
      <c r="V6" s="5" t="str">
        <f>IF($B$3="","",IF(MONTH($B$3+17)=MONTH($B$3),CHOOSE(WEEKDAY($B$3+17),"日","月","火","水","木","金","土"),""))</f>
        <v>水</v>
      </c>
      <c r="W6" s="5" t="str">
        <f>IF($B$3="","",IF(MONTH($B$3+18)=MONTH($B$3),CHOOSE(WEEKDAY($B$3+18),"日","月","火","水","木","金","土"),""))</f>
        <v>木</v>
      </c>
      <c r="X6" s="5" t="str">
        <f>IF($B$3="","",IF(MONTH($B$3+19)=MONTH($B$3),CHOOSE(WEEKDAY($B$3+19),"日","月","火","水","木","金","土"),""))</f>
        <v>金</v>
      </c>
      <c r="Y6" s="5" t="str">
        <f>IF($B$3="","",IF(MONTH($B$3+20)=MONTH($B$3),CHOOSE(WEEKDAY($B$3+20),"日","月","火","水","木","金","土"),""))</f>
        <v>土</v>
      </c>
      <c r="Z6" s="5" t="str">
        <f>IF($B$3="","",IF(MONTH($B$3+21)=MONTH($B$3),CHOOSE(WEEKDAY($B$3+21),"日","月","火","水","木","金","土"),""))</f>
        <v>日</v>
      </c>
      <c r="AA6" s="5" t="str">
        <f>IF($B$3="","",IF(MONTH($B$3+22)=MONTH($B$3),CHOOSE(WEEKDAY($B$3+22),"日","月","火","水","木","金","土"),""))</f>
        <v>月</v>
      </c>
      <c r="AB6" s="5" t="str">
        <f>IF($B$3="","",IF(MONTH($B$3+23)=MONTH($B$3),CHOOSE(WEEKDAY($B$3+23),"日","月","火","水","木","金","土"),""))</f>
        <v>火</v>
      </c>
      <c r="AC6" s="5" t="str">
        <f>IF($B$3="","",IF(MONTH($B$3+24)=MONTH($B$3),CHOOSE(WEEKDAY($B$3+24),"日","月","火","水","木","金","土"),""))</f>
        <v>水</v>
      </c>
      <c r="AD6" s="5" t="str">
        <f>IF($B$3="","",IF(MONTH($B$3+25)=MONTH($B$3),CHOOSE(WEEKDAY($B$3+25),"日","月","火","水","木","金","土"),""))</f>
        <v>木</v>
      </c>
      <c r="AE6" s="5" t="str">
        <f>IF($B$3="","",IF(MONTH($B$3+26)=MONTH($B$3),CHOOSE(WEEKDAY($B$3+26),"日","月","火","水","木","金","土"),""))</f>
        <v>金</v>
      </c>
      <c r="AF6" s="5" t="str">
        <f>IF($B$3="","",IF(MONTH($B$3+27)=MONTH($B$3),CHOOSE(WEEKDAY($B$3+27),"日","月","火","水","木","金","土"),""))</f>
        <v>土</v>
      </c>
      <c r="AG6" s="5" t="str">
        <f>IF($B$3="","",IF(MONTH($B$3+28)=MONTH($B$3),CHOOSE(WEEKDAY($B$3+28),"日","月","火","水","木","金","土"),""))</f>
        <v>日</v>
      </c>
      <c r="AH6" s="5" t="str">
        <f>IF($B$3="","",IF(MONTH($B$3+29)=MONTH($B$3),CHOOSE(WEEKDAY($B$3+29),"日","月","火","水","木","金","土"),""))</f>
        <v>月</v>
      </c>
      <c r="AI6" s="5">
        <f>IF($B$3="","",IF(MONTH($B$3+30)=MONTH($B$3),CHOOSE(WEEKDAY($B$3+30),"日","月","火","水","木","金","土"),""))</f>
      </c>
      <c r="AJ6" s="5"/>
      <c r="AK6" s="5"/>
    </row>
    <row r="7" ht="20" customHeight="1" spans="1:37" x14ac:dyDescent="0.25">
      <c r="A7" s="6">
        <v>1</v>
      </c>
      <c r="B7" s="3" t="s">
        <v>18</v>
      </c>
      <c r="C7" s="3" t="s">
        <v>19</v>
      </c>
      <c r="D7" s="3" t="s">
        <v>20</v>
      </c>
      <c r="E7" s="6"/>
      <c r="F7" s="6"/>
      <c r="G7" s="6"/>
      <c r="H7" s="6"/>
      <c r="I7" s="6"/>
      <c r="J7" s="6"/>
      <c r="K7" s="6"/>
      <c r="L7" s="6"/>
      <c r="M7" s="6">
        <v>1</v>
      </c>
      <c r="N7" s="6">
        <v>1</v>
      </c>
      <c r="O7" s="6">
        <v>1</v>
      </c>
      <c r="P7" s="6">
        <v>1</v>
      </c>
      <c r="Q7" s="6">
        <v>1</v>
      </c>
      <c r="R7" s="6"/>
      <c r="S7" s="6"/>
      <c r="T7" s="6">
        <v>1</v>
      </c>
      <c r="U7" s="6">
        <v>1</v>
      </c>
      <c r="V7" s="6">
        <v>1</v>
      </c>
      <c r="W7" s="6">
        <v>1</v>
      </c>
      <c r="X7" s="6">
        <v>1</v>
      </c>
      <c r="Y7" s="6"/>
      <c r="Z7" s="6"/>
      <c r="AA7" s="6"/>
      <c r="AB7" s="6">
        <v>1</v>
      </c>
      <c r="AC7" s="6">
        <v>1</v>
      </c>
      <c r="AD7" s="6">
        <v>1</v>
      </c>
      <c r="AE7" s="6">
        <v>1</v>
      </c>
      <c r="AF7" s="6"/>
      <c r="AG7" s="6"/>
      <c r="AH7" s="6">
        <v>1</v>
      </c>
      <c r="AI7" s="6"/>
      <c r="AJ7" s="6">
        <f>IF(B7="","",COUNTIF(E7:AI7,"&gt;0"))</f>
        <v>15</v>
      </c>
      <c r="AK7" s="6">
        <f>IF(B7="","",SUM(E7:AI7))</f>
        <v>15</v>
      </c>
    </row>
    <row r="8" ht="20" customHeight="1" spans="1:37" x14ac:dyDescent="0.25">
      <c r="A8" s="6">
        <v>2</v>
      </c>
      <c r="B8" s="3" t="s">
        <v>21</v>
      </c>
      <c r="C8" s="3" t="s">
        <v>19</v>
      </c>
      <c r="D8" s="3" t="s">
        <v>22</v>
      </c>
      <c r="E8" s="6"/>
      <c r="F8" s="6"/>
      <c r="G8" s="6"/>
      <c r="H8" s="6"/>
      <c r="I8" s="6"/>
      <c r="J8" s="6"/>
      <c r="K8" s="6"/>
      <c r="L8" s="6"/>
      <c r="M8" s="6">
        <v>1</v>
      </c>
      <c r="N8" s="6">
        <v>1</v>
      </c>
      <c r="O8" s="6">
        <v>1</v>
      </c>
      <c r="P8" s="6">
        <v>1</v>
      </c>
      <c r="Q8" s="6">
        <v>1</v>
      </c>
      <c r="R8" s="6"/>
      <c r="S8" s="6"/>
      <c r="T8" s="6">
        <v>1</v>
      </c>
      <c r="U8" s="6">
        <v>1</v>
      </c>
      <c r="V8" s="6">
        <v>1</v>
      </c>
      <c r="W8" s="6">
        <v>1</v>
      </c>
      <c r="X8" s="6">
        <v>1</v>
      </c>
      <c r="Y8" s="6"/>
      <c r="Z8" s="6"/>
      <c r="AA8" s="6"/>
      <c r="AB8" s="6">
        <v>1</v>
      </c>
      <c r="AC8" s="6">
        <v>1</v>
      </c>
      <c r="AD8" s="6">
        <v>1</v>
      </c>
      <c r="AE8" s="6">
        <v>1</v>
      </c>
      <c r="AF8" s="6"/>
      <c r="AG8" s="6"/>
      <c r="AH8" s="6">
        <v>1</v>
      </c>
      <c r="AI8" s="6"/>
      <c r="AJ8" s="6">
        <f>IF(B8="","",COUNTIF(E8:AI8,"&gt;0"))</f>
        <v>15</v>
      </c>
      <c r="AK8" s="6">
        <f>IF(B8="","",SUM(E8:AI8))</f>
        <v>15</v>
      </c>
    </row>
    <row r="9" ht="20" customHeight="1" spans="1:37" x14ac:dyDescent="0.25">
      <c r="A9" s="6">
        <v>3</v>
      </c>
      <c r="B9" s="3" t="s">
        <v>23</v>
      </c>
      <c r="C9" s="3" t="s">
        <v>19</v>
      </c>
      <c r="D9" s="3" t="s">
        <v>22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>
        <v>1</v>
      </c>
      <c r="U9" s="6">
        <v>1</v>
      </c>
      <c r="V9" s="6">
        <v>1</v>
      </c>
      <c r="W9" s="6">
        <v>1</v>
      </c>
      <c r="X9" s="6">
        <v>1</v>
      </c>
      <c r="Y9" s="6"/>
      <c r="Z9" s="6"/>
      <c r="AA9" s="6"/>
      <c r="AB9" s="6">
        <v>1</v>
      </c>
      <c r="AC9" s="6">
        <v>1</v>
      </c>
      <c r="AD9" s="6">
        <v>1</v>
      </c>
      <c r="AE9" s="6">
        <v>1</v>
      </c>
      <c r="AF9" s="6"/>
      <c r="AG9" s="6"/>
      <c r="AH9" s="6"/>
      <c r="AI9" s="6"/>
      <c r="AJ9" s="6">
        <f>IF(B9="","",COUNTIF(E9:AI9,"&gt;0"))</f>
        <v>9</v>
      </c>
      <c r="AK9" s="6">
        <f>IF(B9="","",SUM(E9:AI9))</f>
        <v>9</v>
      </c>
    </row>
    <row r="10" ht="20" customHeight="1" spans="1:37" x14ac:dyDescent="0.25">
      <c r="A10" s="6">
        <v>4</v>
      </c>
      <c r="B10" s="3" t="s">
        <v>24</v>
      </c>
      <c r="C10" s="3" t="s">
        <v>19</v>
      </c>
      <c r="D10" s="3" t="s">
        <v>25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>
        <v>1</v>
      </c>
      <c r="AC10" s="6">
        <v>1</v>
      </c>
      <c r="AD10" s="6">
        <v>1</v>
      </c>
      <c r="AE10" s="6">
        <v>1</v>
      </c>
      <c r="AF10" s="6"/>
      <c r="AG10" s="6"/>
      <c r="AH10" s="6"/>
      <c r="AI10" s="6"/>
      <c r="AJ10" s="6">
        <f>IF(B10="","",COUNTIF(E10:AI10,"&gt;0"))</f>
        <v>4</v>
      </c>
      <c r="AK10" s="6">
        <f>IF(B10="","",SUM(E10:AI10))</f>
        <v>4</v>
      </c>
    </row>
    <row r="11" ht="20" customHeight="1" spans="1:37" x14ac:dyDescent="0.25">
      <c r="A11" s="6">
        <v>5</v>
      </c>
      <c r="B11" s="3" t="s">
        <v>26</v>
      </c>
      <c r="C11" s="3" t="s">
        <v>27</v>
      </c>
      <c r="D11" s="3" t="s">
        <v>28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>
        <v>1</v>
      </c>
      <c r="P11" s="6">
        <v>1</v>
      </c>
      <c r="Q11" s="6">
        <v>1</v>
      </c>
      <c r="R11" s="6"/>
      <c r="S11" s="6"/>
      <c r="T11" s="6">
        <v>1</v>
      </c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>
        <v>1</v>
      </c>
      <c r="AI11" s="6"/>
      <c r="AJ11" s="6">
        <f>IF(B11="","",COUNTIF(E11:AI11,"&gt;0"))</f>
        <v>5</v>
      </c>
      <c r="AK11" s="6">
        <f>IF(B11="","",SUM(E11:AI11))</f>
        <v>5</v>
      </c>
    </row>
    <row r="12" ht="20" customHeight="1" spans="1:37" x14ac:dyDescent="0.25">
      <c r="A12" s="6">
        <v>6</v>
      </c>
      <c r="B12" s="3" t="s">
        <v>29</v>
      </c>
      <c r="C12" s="3" t="s">
        <v>27</v>
      </c>
      <c r="D12" s="3" t="s">
        <v>28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>
        <v>1</v>
      </c>
      <c r="Q12" s="6">
        <v>1</v>
      </c>
      <c r="R12" s="6"/>
      <c r="S12" s="6"/>
      <c r="T12" s="6">
        <v>0.5</v>
      </c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>
        <f>IF(B12="","",COUNTIF(E12:AI12,"&gt;0"))</f>
        <v>3</v>
      </c>
      <c r="AK12" s="6">
        <f>IF(B12="","",SUM(E12:AI12))</f>
        <v>2.5</v>
      </c>
    </row>
    <row r="13" ht="20" customHeight="1" spans="1:37" x14ac:dyDescent="0.25">
      <c r="A13" s="6">
        <v>7</v>
      </c>
      <c r="B13" s="3" t="s">
        <v>30</v>
      </c>
      <c r="C13" s="3" t="s">
        <v>31</v>
      </c>
      <c r="D13" s="3" t="s">
        <v>32</v>
      </c>
      <c r="E13" s="6"/>
      <c r="F13" s="6"/>
      <c r="G13" s="6"/>
      <c r="H13" s="6"/>
      <c r="I13" s="6"/>
      <c r="J13" s="6"/>
      <c r="K13" s="6"/>
      <c r="L13" s="6"/>
      <c r="M13" s="6">
        <v>1</v>
      </c>
      <c r="N13" s="6">
        <v>1</v>
      </c>
      <c r="O13" s="6">
        <v>1</v>
      </c>
      <c r="P13" s="6">
        <v>1</v>
      </c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>
        <f>IF(B13="","",COUNTIF(E13:AI13,"&gt;0"))</f>
        <v>4</v>
      </c>
      <c r="AK13" s="6">
        <f>IF(B13="","",SUM(E13:AI13))</f>
        <v>4</v>
      </c>
    </row>
    <row r="14" ht="20" customHeight="1" spans="1:37" x14ac:dyDescent="0.25">
      <c r="A14" s="6">
        <v>8</v>
      </c>
      <c r="B14" s="3" t="s">
        <v>33</v>
      </c>
      <c r="C14" s="3" t="s">
        <v>34</v>
      </c>
      <c r="D14" s="3" t="s">
        <v>35</v>
      </c>
      <c r="E14" s="6"/>
      <c r="F14" s="6"/>
      <c r="G14" s="6"/>
      <c r="H14" s="6">
        <v>1</v>
      </c>
      <c r="I14" s="6">
        <v>1</v>
      </c>
      <c r="J14" s="6">
        <v>1</v>
      </c>
      <c r="K14" s="6">
        <v>1</v>
      </c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>
        <f>IF(B14="","",COUNTIF(E14:AI14,"&gt;0"))</f>
        <v>4</v>
      </c>
      <c r="AK14" s="6">
        <f>IF(B14="","",SUM(E14:AI14))</f>
        <v>4</v>
      </c>
    </row>
    <row r="15" ht="20" customHeight="1" spans="1:37" x14ac:dyDescent="0.25">
      <c r="A15" s="6">
        <v>9</v>
      </c>
      <c r="B15" s="3"/>
      <c r="C15" s="3"/>
      <c r="D15" s="3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>
        <f>IF(B15="","",COUNTIF(E15:AI15,"&gt;0"))</f>
      </c>
      <c r="AK15" s="6">
        <f>IF(B15="","",SUM(E15:AI15))</f>
      </c>
    </row>
    <row r="16" ht="20" customHeight="1" spans="1:37" x14ac:dyDescent="0.25">
      <c r="A16" s="6">
        <v>10</v>
      </c>
      <c r="B16" s="3"/>
      <c r="C16" s="3"/>
      <c r="D16" s="3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>
        <f>IF(B16="","",COUNTIF(E16:AI16,"&gt;0"))</f>
      </c>
      <c r="AK16" s="6">
        <f>IF(B16="","",SUM(E16:AI16))</f>
      </c>
    </row>
    <row r="17" ht="20" customHeight="1" spans="1:37" x14ac:dyDescent="0.25">
      <c r="A17" s="6">
        <v>11</v>
      </c>
      <c r="B17" s="3"/>
      <c r="C17" s="3"/>
      <c r="D17" s="3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>
        <f>IF(B17="","",COUNTIF(E17:AI17,"&gt;0"))</f>
      </c>
      <c r="AK17" s="6">
        <f>IF(B17="","",SUM(E17:AI17))</f>
      </c>
    </row>
    <row r="18" ht="20" customHeight="1" spans="1:37" x14ac:dyDescent="0.25">
      <c r="A18" s="6">
        <v>12</v>
      </c>
      <c r="B18" s="3"/>
      <c r="C18" s="3"/>
      <c r="D18" s="3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>
        <f>IF(B18="","",COUNTIF(E18:AI18,"&gt;0"))</f>
      </c>
      <c r="AK18" s="6">
        <f>IF(B18="","",SUM(E18:AI18))</f>
      </c>
    </row>
    <row r="19" ht="20" customHeight="1" spans="1:37" x14ac:dyDescent="0.25">
      <c r="A19" s="6">
        <v>13</v>
      </c>
      <c r="B19" s="3"/>
      <c r="C19" s="3"/>
      <c r="D19" s="3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>
        <f>IF(B19="","",COUNTIF(E19:AI19,"&gt;0"))</f>
      </c>
      <c r="AK19" s="6">
        <f>IF(B19="","",SUM(E19:AI19))</f>
      </c>
    </row>
    <row r="20" ht="20" customHeight="1" spans="1:37" x14ac:dyDescent="0.25">
      <c r="A20" s="6">
        <v>14</v>
      </c>
      <c r="B20" s="3"/>
      <c r="C20" s="3"/>
      <c r="D20" s="3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>
        <f>IF(B20="","",COUNTIF(E20:AI20,"&gt;0"))</f>
      </c>
      <c r="AK20" s="6">
        <f>IF(B20="","",SUM(E20:AI20))</f>
      </c>
    </row>
    <row r="21" ht="20" customHeight="1" spans="1:37" x14ac:dyDescent="0.25">
      <c r="A21" s="6">
        <v>15</v>
      </c>
      <c r="B21" s="3"/>
      <c r="C21" s="3"/>
      <c r="D21" s="3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>
        <f>IF(B21="","",COUNTIF(E21:AI21,"&gt;0"))</f>
      </c>
      <c r="AK21" s="6">
        <f>IF(B21="","",SUM(E21:AI21))</f>
      </c>
    </row>
    <row r="22" ht="20" customHeight="1" spans="1:37" x14ac:dyDescent="0.25">
      <c r="A22" s="6">
        <v>16</v>
      </c>
      <c r="B22" s="3"/>
      <c r="C22" s="3"/>
      <c r="D22" s="3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>
        <f>IF(B22="","",COUNTIF(E22:AI22,"&gt;0"))</f>
      </c>
      <c r="AK22" s="6">
        <f>IF(B22="","",SUM(E22:AI22))</f>
      </c>
    </row>
    <row r="23" ht="20" customHeight="1" spans="1:37" x14ac:dyDescent="0.25">
      <c r="A23" s="6">
        <v>17</v>
      </c>
      <c r="B23" s="3"/>
      <c r="C23" s="3"/>
      <c r="D23" s="3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>
        <f>IF(B23="","",COUNTIF(E23:AI23,"&gt;0"))</f>
      </c>
      <c r="AK23" s="6">
        <f>IF(B23="","",SUM(E23:AI23))</f>
      </c>
    </row>
    <row r="24" ht="20" customHeight="1" spans="1:37" x14ac:dyDescent="0.25">
      <c r="A24" s="6">
        <v>18</v>
      </c>
      <c r="B24" s="3"/>
      <c r="C24" s="3"/>
      <c r="D24" s="3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>
        <f>IF(B24="","",COUNTIF(E24:AI24,"&gt;0"))</f>
      </c>
      <c r="AK24" s="6">
        <f>IF(B24="","",SUM(E24:AI24))</f>
      </c>
    </row>
    <row r="25" ht="20" customHeight="1" spans="1:37" x14ac:dyDescent="0.25">
      <c r="A25" s="6">
        <v>19</v>
      </c>
      <c r="B25" s="3"/>
      <c r="C25" s="3"/>
      <c r="D25" s="3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>
        <f>IF(B25="","",COUNTIF(E25:AI25,"&gt;0"))</f>
      </c>
      <c r="AK25" s="6">
        <f>IF(B25="","",SUM(E25:AI25))</f>
      </c>
    </row>
    <row r="26" ht="20" customHeight="1" spans="1:37" x14ac:dyDescent="0.25">
      <c r="A26" s="6">
        <v>20</v>
      </c>
      <c r="B26" s="3"/>
      <c r="C26" s="3"/>
      <c r="D26" s="3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>
        <f>IF(B26="","",COUNTIF(E26:AI26,"&gt;0"))</f>
      </c>
      <c r="AK26" s="6">
        <f>IF(B26="","",SUM(E26:AI26))</f>
      </c>
    </row>
    <row r="27" ht="20" customHeight="1" spans="1:37" x14ac:dyDescent="0.25">
      <c r="A27" s="2" t="s">
        <v>12</v>
      </c>
      <c r="B27" s="2"/>
      <c r="C27" s="2"/>
      <c r="D27" s="2"/>
      <c r="E27" s="6">
        <f>IF(COUNT(E7:E26)=0,"",COUNTIF(E7:E26,"&gt;0"))</f>
      </c>
      <c r="F27" s="6">
        <f>IF(COUNT(F7:F26)=0,"",COUNTIF(F7:F26,"&gt;0"))</f>
      </c>
      <c r="G27" s="6">
        <f>IF(COUNT(G7:G26)=0,"",COUNTIF(G7:G26,"&gt;0"))</f>
      </c>
      <c r="H27" s="6">
        <f>IF(COUNT(H7:H26)=0,"",COUNTIF(H7:H26,"&gt;0"))</f>
        <v>1</v>
      </c>
      <c r="I27" s="6">
        <f>IF(COUNT(I7:I26)=0,"",COUNTIF(I7:I26,"&gt;0"))</f>
        <v>1</v>
      </c>
      <c r="J27" s="6">
        <f>IF(COUNT(J7:J26)=0,"",COUNTIF(J7:J26,"&gt;0"))</f>
        <v>1</v>
      </c>
      <c r="K27" s="6">
        <f>IF(COUNT(K7:K26)=0,"",COUNTIF(K7:K26,"&gt;0"))</f>
        <v>1</v>
      </c>
      <c r="L27" s="6">
        <f>IF(COUNT(L7:L26)=0,"",COUNTIF(L7:L26,"&gt;0"))</f>
      </c>
      <c r="M27" s="6">
        <f>IF(COUNT(M7:M26)=0,"",COUNTIF(M7:M26,"&gt;0"))</f>
        <v>3</v>
      </c>
      <c r="N27" s="6">
        <f>IF(COUNT(N7:N26)=0,"",COUNTIF(N7:N26,"&gt;0"))</f>
        <v>3</v>
      </c>
      <c r="O27" s="6">
        <f>IF(COUNT(O7:O26)=0,"",COUNTIF(O7:O26,"&gt;0"))</f>
        <v>4</v>
      </c>
      <c r="P27" s="6">
        <f>IF(COUNT(P7:P26)=0,"",COUNTIF(P7:P26,"&gt;0"))</f>
        <v>5</v>
      </c>
      <c r="Q27" s="6">
        <f>IF(COUNT(Q7:Q26)=0,"",COUNTIF(Q7:Q26,"&gt;0"))</f>
        <v>4</v>
      </c>
      <c r="R27" s="6">
        <f>IF(COUNT(R7:R26)=0,"",COUNTIF(R7:R26,"&gt;0"))</f>
      </c>
      <c r="S27" s="6">
        <f>IF(COUNT(S7:S26)=0,"",COUNTIF(S7:S26,"&gt;0"))</f>
      </c>
      <c r="T27" s="6">
        <f>IF(COUNT(T7:T26)=0,"",COUNTIF(T7:T26,"&gt;0"))</f>
        <v>5</v>
      </c>
      <c r="U27" s="6">
        <f>IF(COUNT(U7:U26)=0,"",COUNTIF(U7:U26,"&gt;0"))</f>
        <v>3</v>
      </c>
      <c r="V27" s="6">
        <f>IF(COUNT(V7:V26)=0,"",COUNTIF(V7:V26,"&gt;0"))</f>
        <v>3</v>
      </c>
      <c r="W27" s="6">
        <f>IF(COUNT(W7:W26)=0,"",COUNTIF(W7:W26,"&gt;0"))</f>
        <v>3</v>
      </c>
      <c r="X27" s="6">
        <f>IF(COUNT(X7:X26)=0,"",COUNTIF(X7:X26,"&gt;0"))</f>
        <v>3</v>
      </c>
      <c r="Y27" s="6">
        <f>IF(COUNT(Y7:Y26)=0,"",COUNTIF(Y7:Y26,"&gt;0"))</f>
      </c>
      <c r="Z27" s="6">
        <f>IF(COUNT(Z7:Z26)=0,"",COUNTIF(Z7:Z26,"&gt;0"))</f>
      </c>
      <c r="AA27" s="6">
        <f>IF(COUNT(AA7:AA26)=0,"",COUNTIF(AA7:AA26,"&gt;0"))</f>
      </c>
      <c r="AB27" s="6">
        <f>IF(COUNT(AB7:AB26)=0,"",COUNTIF(AB7:AB26,"&gt;0"))</f>
        <v>4</v>
      </c>
      <c r="AC27" s="6">
        <f>IF(COUNT(AC7:AC26)=0,"",COUNTIF(AC7:AC26,"&gt;0"))</f>
        <v>4</v>
      </c>
      <c r="AD27" s="6">
        <f>IF(COUNT(AD7:AD26)=0,"",COUNTIF(AD7:AD26,"&gt;0"))</f>
        <v>4</v>
      </c>
      <c r="AE27" s="6">
        <f>IF(COUNT(AE7:AE26)=0,"",COUNTIF(AE7:AE26,"&gt;0"))</f>
        <v>4</v>
      </c>
      <c r="AF27" s="6">
        <f>IF(COUNT(AF7:AF26)=0,"",COUNTIF(AF7:AF26,"&gt;0"))</f>
      </c>
      <c r="AG27" s="6">
        <f>IF(COUNT(AG7:AG26)=0,"",COUNTIF(AG7:AG26,"&gt;0"))</f>
      </c>
      <c r="AH27" s="6">
        <f>IF(COUNT(AH7:AH26)=0,"",COUNTIF(AH7:AH26,"&gt;0"))</f>
        <v>3</v>
      </c>
      <c r="AI27" s="6">
        <f>IF(COUNT(AI7:AI26)=0,"",COUNTIF(AI7:AI26,"&gt;0"))</f>
      </c>
      <c r="AJ27" s="7"/>
      <c r="AK27" s="7"/>
    </row>
    <row r="28" ht="20" customHeight="1" spans="1:37" x14ac:dyDescent="0.25">
      <c r="A28" s="2" t="s">
        <v>13</v>
      </c>
      <c r="B28" s="2"/>
      <c r="C28" s="2"/>
      <c r="D28" s="2"/>
      <c r="E28" s="6">
        <f>IF(COUNT(E7:E26)=0,"",SUM(E7:E26))</f>
      </c>
      <c r="F28" s="6">
        <f>IF(COUNT(F7:F26)=0,"",SUM(F7:F26))</f>
      </c>
      <c r="G28" s="6">
        <f>IF(COUNT(G7:G26)=0,"",SUM(G7:G26))</f>
      </c>
      <c r="H28" s="6">
        <f>IF(COUNT(H7:H26)=0,"",SUM(H7:H26))</f>
        <v>1</v>
      </c>
      <c r="I28" s="6">
        <f>IF(COUNT(I7:I26)=0,"",SUM(I7:I26))</f>
        <v>1</v>
      </c>
      <c r="J28" s="6">
        <f>IF(COUNT(J7:J26)=0,"",SUM(J7:J26))</f>
        <v>1</v>
      </c>
      <c r="K28" s="6">
        <f>IF(COUNT(K7:K26)=0,"",SUM(K7:K26))</f>
        <v>1</v>
      </c>
      <c r="L28" s="6">
        <f>IF(COUNT(L7:L26)=0,"",SUM(L7:L26))</f>
      </c>
      <c r="M28" s="6">
        <f>IF(COUNT(M7:M26)=0,"",SUM(M7:M26))</f>
        <v>3</v>
      </c>
      <c r="N28" s="6">
        <f>IF(COUNT(N7:N26)=0,"",SUM(N7:N26))</f>
        <v>3</v>
      </c>
      <c r="O28" s="6">
        <f>IF(COUNT(O7:O26)=0,"",SUM(O7:O26))</f>
        <v>4</v>
      </c>
      <c r="P28" s="6">
        <f>IF(COUNT(P7:P26)=0,"",SUM(P7:P26))</f>
        <v>5</v>
      </c>
      <c r="Q28" s="6">
        <f>IF(COUNT(Q7:Q26)=0,"",SUM(Q7:Q26))</f>
        <v>4</v>
      </c>
      <c r="R28" s="6">
        <f>IF(COUNT(R7:R26)=0,"",SUM(R7:R26))</f>
      </c>
      <c r="S28" s="6">
        <f>IF(COUNT(S7:S26)=0,"",SUM(S7:S26))</f>
      </c>
      <c r="T28" s="6">
        <f>IF(COUNT(T7:T26)=0,"",SUM(T7:T26))</f>
        <v>4.5</v>
      </c>
      <c r="U28" s="6">
        <f>IF(COUNT(U7:U26)=0,"",SUM(U7:U26))</f>
        <v>3</v>
      </c>
      <c r="V28" s="6">
        <f>IF(COUNT(V7:V26)=0,"",SUM(V7:V26))</f>
        <v>3</v>
      </c>
      <c r="W28" s="6">
        <f>IF(COUNT(W7:W26)=0,"",SUM(W7:W26))</f>
        <v>3</v>
      </c>
      <c r="X28" s="6">
        <f>IF(COUNT(X7:X26)=0,"",SUM(X7:X26))</f>
        <v>3</v>
      </c>
      <c r="Y28" s="6">
        <f>IF(COUNT(Y7:Y26)=0,"",SUM(Y7:Y26))</f>
      </c>
      <c r="Z28" s="6">
        <f>IF(COUNT(Z7:Z26)=0,"",SUM(Z7:Z26))</f>
      </c>
      <c r="AA28" s="6">
        <f>IF(COUNT(AA7:AA26)=0,"",SUM(AA7:AA26))</f>
      </c>
      <c r="AB28" s="6">
        <f>IF(COUNT(AB7:AB26)=0,"",SUM(AB7:AB26))</f>
        <v>4</v>
      </c>
      <c r="AC28" s="6">
        <f>IF(COUNT(AC7:AC26)=0,"",SUM(AC7:AC26))</f>
        <v>4</v>
      </c>
      <c r="AD28" s="6">
        <f>IF(COUNT(AD7:AD26)=0,"",SUM(AD7:AD26))</f>
        <v>4</v>
      </c>
      <c r="AE28" s="6">
        <f>IF(COUNT(AE7:AE26)=0,"",SUM(AE7:AE26))</f>
        <v>4</v>
      </c>
      <c r="AF28" s="6">
        <f>IF(COUNT(AF7:AF26)=0,"",SUM(AF7:AF26))</f>
      </c>
      <c r="AG28" s="6">
        <f>IF(COUNT(AG7:AG26)=0,"",SUM(AG7:AG26))</f>
      </c>
      <c r="AH28" s="6">
        <f>IF(COUNT(AH7:AH26)=0,"",SUM(AH7:AH26))</f>
        <v>3</v>
      </c>
      <c r="AI28" s="6">
        <f>IF(COUNT(AI7:AI26)=0,"",SUM(AI7:AI26))</f>
      </c>
      <c r="AJ28" s="2" t="s">
        <v>14</v>
      </c>
      <c r="AK28" s="6">
        <f>SUM(AK7:AK26)</f>
        <v>58.5</v>
      </c>
    </row>
    <row r="29" ht="20" customHeight="1" x14ac:dyDescent="0.25"/>
    <row r="30" ht="20" customHeight="1" spans="1:37" x14ac:dyDescent="0.25">
      <c r="A30" s="8" t="s">
        <v>15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</row>
    <row r="31" ht="20" customHeight="1" spans="1:9" x14ac:dyDescent="0.25">
      <c r="A31" s="2" t="s">
        <v>8</v>
      </c>
      <c r="B31" s="3" t="s">
        <v>19</v>
      </c>
      <c r="C31" s="3"/>
      <c r="D31" s="3"/>
      <c r="E31" s="6">
        <f>IF(B31="","",SUMIF($C$7:$C$26,B31,$AK$7:$AK$26))</f>
        <v>43</v>
      </c>
      <c r="F31" s="6"/>
      <c r="G31" s="6"/>
      <c r="H31" s="7" t="s">
        <v>11</v>
      </c>
      <c r="I31" s="7"/>
    </row>
    <row r="32" ht="20" customHeight="1" spans="1:9" x14ac:dyDescent="0.25">
      <c r="A32" s="2" t="s">
        <v>8</v>
      </c>
      <c r="B32" s="3" t="s">
        <v>27</v>
      </c>
      <c r="C32" s="3"/>
      <c r="D32" s="3"/>
      <c r="E32" s="6">
        <f>IF(B32="","",SUMIF($C$7:$C$26,B32,$AK$7:$AK$26))</f>
        <v>7.5</v>
      </c>
      <c r="F32" s="6"/>
      <c r="G32" s="6"/>
      <c r="H32" s="7" t="s">
        <v>11</v>
      </c>
      <c r="I32" s="7"/>
    </row>
    <row r="33" ht="20" customHeight="1" spans="1:9" x14ac:dyDescent="0.25">
      <c r="A33" s="2" t="s">
        <v>8</v>
      </c>
      <c r="B33" s="3" t="s">
        <v>31</v>
      </c>
      <c r="C33" s="3"/>
      <c r="D33" s="3"/>
      <c r="E33" s="6">
        <f>IF(B33="","",SUMIF($C$7:$C$26,B33,$AK$7:$AK$26))</f>
        <v>4</v>
      </c>
      <c r="F33" s="6"/>
      <c r="G33" s="6"/>
      <c r="H33" s="7" t="s">
        <v>11</v>
      </c>
      <c r="I33" s="7"/>
    </row>
    <row r="34" ht="20" customHeight="1" spans="1:9" x14ac:dyDescent="0.25">
      <c r="A34" s="2" t="s">
        <v>8</v>
      </c>
      <c r="B34" s="3" t="s">
        <v>34</v>
      </c>
      <c r="C34" s="3"/>
      <c r="D34" s="3"/>
      <c r="E34" s="6">
        <f>IF(B34="","",SUMIF($C$7:$C$26,B34,$AK$7:$AK$26))</f>
        <v>4</v>
      </c>
      <c r="F34" s="6"/>
      <c r="G34" s="6"/>
      <c r="H34" s="7" t="s">
        <v>11</v>
      </c>
      <c r="I34" s="7"/>
    </row>
    <row r="35" ht="20" customHeight="1" spans="1:9" x14ac:dyDescent="0.25">
      <c r="A35" s="2" t="s">
        <v>8</v>
      </c>
      <c r="B35" s="3"/>
      <c r="C35" s="3"/>
      <c r="D35" s="3"/>
      <c r="E35" s="6">
        <f>IF(B35="","",SUMIF($C$7:$C$26,B35,$AK$7:$AK$26))</f>
      </c>
      <c r="F35" s="6"/>
      <c r="G35" s="6"/>
      <c r="H35" s="7" t="s">
        <v>11</v>
      </c>
      <c r="I35" s="7"/>
    </row>
  </sheetData>
  <mergeCells count="30">
    <mergeCell ref="A1:AK1"/>
    <mergeCell ref="B2:S2"/>
    <mergeCell ref="U2:AK2"/>
    <mergeCell ref="B3:C3"/>
    <mergeCell ref="D3:W3"/>
    <mergeCell ref="A4:AK4"/>
    <mergeCell ref="A5:A6"/>
    <mergeCell ref="B5:B6"/>
    <mergeCell ref="C5:C6"/>
    <mergeCell ref="D5:D6"/>
    <mergeCell ref="AJ5:AJ6"/>
    <mergeCell ref="AK5:AK6"/>
    <mergeCell ref="A27:D27"/>
    <mergeCell ref="A28:D28"/>
    <mergeCell ref="A30:AK30"/>
    <mergeCell ref="B31:D31"/>
    <mergeCell ref="E31:G31"/>
    <mergeCell ref="H31:I31"/>
    <mergeCell ref="B32:D32"/>
    <mergeCell ref="E32:G32"/>
    <mergeCell ref="H32:I32"/>
    <mergeCell ref="B33:D33"/>
    <mergeCell ref="E33:G33"/>
    <mergeCell ref="H33:I33"/>
    <mergeCell ref="B34:D34"/>
    <mergeCell ref="E34:G34"/>
    <mergeCell ref="H34:I34"/>
    <mergeCell ref="B35:D35"/>
    <mergeCell ref="E35:G35"/>
    <mergeCell ref="H35:I35"/>
  </mergeCells>
  <pageMargins left="0.39" right="0.39" top="0.39" bottom="0.39" header="0.2" footer="0.2"/>
  <pageSetup paperSize="9"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0"/>
  <sheetViews>
    <sheetView workbookViewId="0" showGridLines="0"/>
  </sheetViews>
  <sheetFormatPr defaultRowHeight="15" outlineLevelRow="0" outlineLevelCol="0" x14ac:dyDescent="55"/>
  <cols>
    <col min="1" max="1" width="22" customWidth="1"/>
    <col min="2" max="2" width="70" customWidth="1"/>
  </cols>
  <sheetData>
    <row r="1" ht="28" customHeight="1" spans="1:2" x14ac:dyDescent="0.25">
      <c r="A1" s="1" t="s">
        <v>36</v>
      </c>
      <c r="B1" s="1"/>
    </row>
    <row r="2" ht="20" customHeight="1" spans="1:2" x14ac:dyDescent="0.25">
      <c r="A2" s="2" t="s">
        <v>37</v>
      </c>
      <c r="B2" s="7" t="s">
        <v>38</v>
      </c>
    </row>
    <row r="3" ht="20" customHeight="1" spans="1:2" x14ac:dyDescent="0.25">
      <c r="A3" s="2" t="s">
        <v>39</v>
      </c>
      <c r="B3" s="7" t="s">
        <v>40</v>
      </c>
    </row>
    <row r="4" ht="20" customHeight="1" spans="1:2" x14ac:dyDescent="0.25">
      <c r="A4" s="2" t="s">
        <v>41</v>
      </c>
      <c r="B4" s="7" t="s">
        <v>42</v>
      </c>
    </row>
    <row r="5" ht="20" customHeight="1" spans="1:2" x14ac:dyDescent="0.25">
      <c r="A5" s="2" t="s">
        <v>43</v>
      </c>
      <c r="B5" s="7" t="s">
        <v>44</v>
      </c>
    </row>
    <row r="6" ht="20" customHeight="1" spans="1:2" x14ac:dyDescent="0.25">
      <c r="A6" s="2" t="s">
        <v>45</v>
      </c>
      <c r="B6" s="7" t="s">
        <v>46</v>
      </c>
    </row>
    <row r="7" ht="20" customHeight="1" spans="1:2" x14ac:dyDescent="0.25">
      <c r="A7" s="2" t="s">
        <v>47</v>
      </c>
      <c r="B7" s="7" t="s">
        <v>48</v>
      </c>
    </row>
    <row r="8" ht="20" customHeight="1" spans="1:2" x14ac:dyDescent="0.25">
      <c r="A8" s="2" t="s">
        <v>49</v>
      </c>
      <c r="B8" s="7" t="s">
        <v>50</v>
      </c>
    </row>
    <row r="9" ht="20" customHeight="1" spans="1:2" x14ac:dyDescent="0.25">
      <c r="A9" s="2" t="s">
        <v>51</v>
      </c>
      <c r="B9" s="7" t="s">
        <v>52</v>
      </c>
    </row>
    <row r="10" ht="20" customHeight="1" spans="1:2" x14ac:dyDescent="0.25">
      <c r="A10" s="2" t="s">
        <v>53</v>
      </c>
      <c r="B10" s="7" t="s">
        <v>54</v>
      </c>
    </row>
  </sheetData>
  <mergeCells count="1">
    <mergeCell ref="A1:B1"/>
  </mergeCells>
  <pageMargins left="0.39" right="0.39" top="0.39" bottom="0.39" header="0.2" footer="0.2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記入用</vt:lpstr>
      <vt:lpstr>記入例</vt:lpstr>
      <vt:lpstr>説明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工程フクロウ（FUKULO／合同会社商陣）</dc:creator>
  <dc:title/>
  <dc:subject/>
  <dc:description/>
  <cp:keywords/>
  <cp:category/>
  <cp:lastModifiedBy>Unknown</cp:lastModifiedBy>
  <dcterms:created xsi:type="dcterms:W3CDTF">2026-10-03T00:00:00Z</dcterms:created>
  <dcterms:modified xsi:type="dcterms:W3CDTF">2026-10-03T00:00:00Z</dcterms:modified>
</cp:coreProperties>
</file>